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nina.UHMP\Documents\Mat-PGZ-2023\"/>
    </mc:Choice>
  </mc:AlternateContent>
  <xr:revisionPtr revIDLastSave="0" documentId="13_ncr:1_{4E860FA2-9778-467E-8170-6B0C6D3DAEB2}" xr6:coauthVersionLast="47" xr6:coauthVersionMax="47" xr10:uidLastSave="{00000000-0000-0000-0000-000000000000}"/>
  <bookViews>
    <workbookView xWindow="468" yWindow="0" windowWidth="22572" windowHeight="12360" xr2:uid="{00000000-000D-0000-FFFF-FFFF00000000}"/>
  </bookViews>
  <sheets>
    <sheet name="Novi cjenik 11-2023" sheetId="7" r:id="rId1"/>
    <sheet name="Kalkul cjenik 05-2023 " sheetId="5" state="hidden" r:id="rId2"/>
    <sheet name="Uspored staro-novo 09-2022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8" i="7" l="1"/>
  <c r="C147" i="7"/>
  <c r="C164" i="7"/>
  <c r="C163" i="7"/>
  <c r="C162" i="7"/>
  <c r="C161" i="7"/>
  <c r="C160" i="7"/>
  <c r="C159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58" i="7"/>
  <c r="C157" i="7"/>
  <c r="C151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M148" i="5"/>
  <c r="M147" i="5"/>
  <c r="M164" i="5"/>
  <c r="M163" i="5"/>
  <c r="M162" i="5"/>
  <c r="M161" i="5"/>
  <c r="M160" i="5"/>
  <c r="M159" i="5"/>
  <c r="K164" i="5" l="1"/>
  <c r="K163" i="5"/>
  <c r="K162" i="5"/>
  <c r="K161" i="5"/>
  <c r="K159" i="5"/>
  <c r="H164" i="5"/>
  <c r="H163" i="5"/>
  <c r="H162" i="5"/>
  <c r="H161" i="5"/>
  <c r="H160" i="5"/>
  <c r="K160" i="5" s="1"/>
  <c r="H159" i="5"/>
  <c r="G164" i="5"/>
  <c r="G163" i="5"/>
  <c r="G162" i="5"/>
  <c r="G161" i="5"/>
  <c r="G160" i="5"/>
  <c r="G159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4" i="5"/>
  <c r="C163" i="5"/>
  <c r="C162" i="5"/>
  <c r="C161" i="5"/>
  <c r="C160" i="5"/>
  <c r="C159" i="5"/>
  <c r="C158" i="5"/>
  <c r="C157" i="5"/>
  <c r="C151" i="5"/>
  <c r="C148" i="5"/>
  <c r="C147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H140" i="3" l="1"/>
  <c r="J152" i="3" l="1"/>
  <c r="J151" i="3"/>
  <c r="J157" i="3"/>
  <c r="J156" i="3"/>
  <c r="J155" i="3"/>
  <c r="J154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I10" i="3"/>
  <c r="I9" i="3"/>
  <c r="I8" i="3"/>
  <c r="I7" i="3"/>
  <c r="I6" i="3"/>
  <c r="I5" i="3"/>
  <c r="H184" i="3" l="1"/>
  <c r="J184" i="3" s="1"/>
  <c r="D184" i="3"/>
  <c r="H183" i="3"/>
  <c r="J183" i="3" s="1"/>
  <c r="D183" i="3"/>
  <c r="H182" i="3"/>
  <c r="J182" i="3" s="1"/>
  <c r="D182" i="3"/>
  <c r="H181" i="3"/>
  <c r="J181" i="3" s="1"/>
  <c r="D181" i="3"/>
  <c r="H180" i="3"/>
  <c r="J180" i="3" s="1"/>
  <c r="D180" i="3"/>
  <c r="H179" i="3"/>
  <c r="J179" i="3" s="1"/>
  <c r="D179" i="3"/>
  <c r="H178" i="3"/>
  <c r="J178" i="3" s="1"/>
  <c r="D178" i="3"/>
  <c r="H177" i="3"/>
  <c r="J177" i="3" s="1"/>
  <c r="D177" i="3"/>
  <c r="H176" i="3"/>
  <c r="J176" i="3" s="1"/>
  <c r="D176" i="3"/>
  <c r="H175" i="3"/>
  <c r="J175" i="3" s="1"/>
  <c r="D175" i="3"/>
  <c r="H174" i="3"/>
  <c r="J174" i="3" s="1"/>
  <c r="D174" i="3"/>
  <c r="H173" i="3"/>
  <c r="J173" i="3" s="1"/>
  <c r="D173" i="3"/>
  <c r="H172" i="3"/>
  <c r="J172" i="3" s="1"/>
  <c r="D172" i="3"/>
  <c r="H171" i="3"/>
  <c r="J171" i="3" s="1"/>
  <c r="D171" i="3"/>
  <c r="H170" i="3"/>
  <c r="J170" i="3" s="1"/>
  <c r="D170" i="3"/>
  <c r="H169" i="3"/>
  <c r="J169" i="3" s="1"/>
  <c r="D169" i="3"/>
  <c r="H168" i="3"/>
  <c r="H167" i="3"/>
  <c r="H166" i="3"/>
  <c r="J166" i="3" s="1"/>
  <c r="D166" i="3"/>
  <c r="H165" i="3"/>
  <c r="J165" i="3" s="1"/>
  <c r="D165" i="3"/>
  <c r="H164" i="3"/>
  <c r="J164" i="3" s="1"/>
  <c r="D164" i="3"/>
  <c r="H163" i="3"/>
  <c r="J163" i="3" s="1"/>
  <c r="D163" i="3"/>
  <c r="H162" i="3"/>
  <c r="J162" i="3" s="1"/>
  <c r="D162" i="3"/>
  <c r="H161" i="3"/>
  <c r="J161" i="3" s="1"/>
  <c r="D161" i="3"/>
  <c r="H160" i="3"/>
  <c r="J160" i="3" s="1"/>
  <c r="D160" i="3"/>
  <c r="H159" i="3"/>
  <c r="J159" i="3" s="1"/>
  <c r="D159" i="3"/>
  <c r="H153" i="3"/>
  <c r="J153" i="3" s="1"/>
  <c r="D153" i="3"/>
  <c r="H150" i="3"/>
  <c r="J150" i="3" s="1"/>
  <c r="D150" i="3"/>
  <c r="H149" i="3"/>
  <c r="J149" i="3" s="1"/>
  <c r="D149" i="3"/>
  <c r="H146" i="3"/>
  <c r="J146" i="3" s="1"/>
  <c r="D146" i="3"/>
  <c r="H145" i="3"/>
  <c r="J145" i="3" s="1"/>
  <c r="D145" i="3"/>
  <c r="H144" i="3"/>
  <c r="J144" i="3" s="1"/>
  <c r="D144" i="3"/>
  <c r="H143" i="3"/>
  <c r="J143" i="3" s="1"/>
  <c r="D143" i="3"/>
  <c r="H142" i="3"/>
  <c r="J142" i="3" s="1"/>
  <c r="D142" i="3"/>
  <c r="H141" i="3"/>
  <c r="J141" i="3" s="1"/>
  <c r="D141" i="3"/>
  <c r="D139" i="3"/>
  <c r="H138" i="3"/>
  <c r="J138" i="3" s="1"/>
  <c r="D138" i="3"/>
  <c r="H137" i="3"/>
  <c r="J137" i="3" s="1"/>
  <c r="D137" i="3"/>
  <c r="H136" i="3"/>
  <c r="J136" i="3" s="1"/>
  <c r="D136" i="3"/>
  <c r="H135" i="3"/>
  <c r="J135" i="3" s="1"/>
  <c r="D135" i="3"/>
  <c r="H134" i="3"/>
  <c r="J134" i="3" s="1"/>
  <c r="D134" i="3"/>
  <c r="H133" i="3"/>
  <c r="J133" i="3" s="1"/>
  <c r="D133" i="3"/>
  <c r="H132" i="3"/>
  <c r="J132" i="3" s="1"/>
  <c r="D132" i="3"/>
  <c r="H131" i="3"/>
  <c r="J131" i="3" s="1"/>
  <c r="D131" i="3"/>
  <c r="H130" i="3"/>
  <c r="J130" i="3" s="1"/>
  <c r="D130" i="3"/>
  <c r="H129" i="3"/>
  <c r="J129" i="3" s="1"/>
  <c r="D129" i="3"/>
  <c r="H128" i="3"/>
  <c r="J128" i="3" s="1"/>
  <c r="D128" i="3"/>
  <c r="H127" i="3"/>
  <c r="J127" i="3" s="1"/>
  <c r="D127" i="3"/>
  <c r="H126" i="3"/>
  <c r="J126" i="3" s="1"/>
  <c r="D126" i="3"/>
  <c r="H125" i="3"/>
  <c r="J125" i="3" s="1"/>
  <c r="D125" i="3"/>
  <c r="H124" i="3"/>
  <c r="J124" i="3" s="1"/>
  <c r="D124" i="3"/>
  <c r="H123" i="3"/>
  <c r="J123" i="3" s="1"/>
  <c r="D123" i="3"/>
  <c r="H122" i="3"/>
  <c r="J122" i="3" s="1"/>
  <c r="D122" i="3"/>
  <c r="H121" i="3"/>
  <c r="J121" i="3" s="1"/>
  <c r="D121" i="3"/>
  <c r="H120" i="3"/>
  <c r="J120" i="3" s="1"/>
  <c r="D120" i="3"/>
  <c r="H119" i="3"/>
  <c r="J119" i="3" s="1"/>
  <c r="D119" i="3"/>
  <c r="I116" i="3"/>
  <c r="D116" i="3"/>
  <c r="I115" i="3"/>
  <c r="D115" i="3"/>
  <c r="I114" i="3"/>
  <c r="D114" i="3"/>
  <c r="I113" i="3"/>
  <c r="D113" i="3"/>
  <c r="I112" i="3"/>
  <c r="D112" i="3"/>
  <c r="I111" i="3"/>
  <c r="D111" i="3"/>
  <c r="I110" i="3"/>
  <c r="D110" i="3"/>
  <c r="I109" i="3"/>
  <c r="D109" i="3"/>
  <c r="I108" i="3"/>
  <c r="D108" i="3"/>
  <c r="I107" i="3"/>
  <c r="D107" i="3"/>
  <c r="I106" i="3"/>
  <c r="D106" i="3"/>
  <c r="I105" i="3"/>
  <c r="D105" i="3"/>
  <c r="I104" i="3"/>
  <c r="D104" i="3"/>
  <c r="I103" i="3"/>
  <c r="D103" i="3"/>
  <c r="I102" i="3"/>
  <c r="D102" i="3"/>
  <c r="I101" i="3"/>
  <c r="D101" i="3"/>
  <c r="I100" i="3"/>
  <c r="D100" i="3"/>
  <c r="I99" i="3"/>
  <c r="D99" i="3"/>
  <c r="I98" i="3"/>
  <c r="D98" i="3"/>
  <c r="I97" i="3"/>
  <c r="D97" i="3"/>
  <c r="I96" i="3"/>
  <c r="D96" i="3"/>
  <c r="I95" i="3"/>
  <c r="D95" i="3"/>
  <c r="I94" i="3"/>
  <c r="D94" i="3"/>
  <c r="I93" i="3"/>
  <c r="D93" i="3"/>
  <c r="I92" i="3"/>
  <c r="D92" i="3"/>
  <c r="I91" i="3"/>
  <c r="D91" i="3"/>
  <c r="I90" i="3"/>
  <c r="D90" i="3"/>
  <c r="I89" i="3"/>
  <c r="D89" i="3"/>
  <c r="I88" i="3"/>
  <c r="D88" i="3"/>
  <c r="I87" i="3"/>
  <c r="D87" i="3"/>
  <c r="I86" i="3"/>
  <c r="D86" i="3"/>
  <c r="I85" i="3"/>
  <c r="D85" i="3"/>
  <c r="I84" i="3"/>
  <c r="D84" i="3"/>
  <c r="I83" i="3"/>
  <c r="D83" i="3"/>
  <c r="I82" i="3"/>
  <c r="D82" i="3"/>
  <c r="I81" i="3"/>
  <c r="D81" i="3"/>
  <c r="I80" i="3"/>
  <c r="D80" i="3"/>
  <c r="I79" i="3"/>
  <c r="D79" i="3"/>
  <c r="I78" i="3"/>
  <c r="D78" i="3"/>
  <c r="I77" i="3"/>
  <c r="D77" i="3"/>
  <c r="I76" i="3"/>
  <c r="D76" i="3"/>
  <c r="I75" i="3"/>
  <c r="D75" i="3"/>
  <c r="I74" i="3"/>
  <c r="D74" i="3"/>
  <c r="I73" i="3"/>
  <c r="D73" i="3"/>
  <c r="I72" i="3"/>
  <c r="D72" i="3"/>
  <c r="I71" i="3"/>
  <c r="D71" i="3"/>
  <c r="I70" i="3"/>
  <c r="D70" i="3"/>
  <c r="I69" i="3"/>
  <c r="D69" i="3"/>
  <c r="I68" i="3"/>
  <c r="D68" i="3"/>
  <c r="I67" i="3"/>
  <c r="D67" i="3"/>
  <c r="I66" i="3"/>
  <c r="D66" i="3"/>
  <c r="I65" i="3"/>
  <c r="D65" i="3"/>
  <c r="I64" i="3"/>
  <c r="D64" i="3"/>
  <c r="I63" i="3"/>
  <c r="D63" i="3"/>
  <c r="I62" i="3"/>
  <c r="D62" i="3"/>
  <c r="I61" i="3"/>
  <c r="D61" i="3"/>
  <c r="I60" i="3"/>
  <c r="D60" i="3"/>
  <c r="I59" i="3"/>
  <c r="D59" i="3"/>
  <c r="I58" i="3"/>
  <c r="D58" i="3"/>
  <c r="I57" i="3"/>
  <c r="D57" i="3"/>
  <c r="I56" i="3"/>
  <c r="D56" i="3"/>
  <c r="I55" i="3"/>
  <c r="D55" i="3"/>
  <c r="I54" i="3"/>
  <c r="D54" i="3"/>
  <c r="I53" i="3"/>
  <c r="D53" i="3"/>
  <c r="I52" i="3"/>
  <c r="D52" i="3"/>
  <c r="I51" i="3"/>
  <c r="D51" i="3"/>
  <c r="I50" i="3"/>
  <c r="D50" i="3"/>
  <c r="I49" i="3"/>
  <c r="D49" i="3"/>
  <c r="I48" i="3"/>
  <c r="D48" i="3"/>
  <c r="I47" i="3"/>
  <c r="D47" i="3"/>
  <c r="I46" i="3"/>
  <c r="D46" i="3"/>
  <c r="I45" i="3"/>
  <c r="D45" i="3"/>
  <c r="I44" i="3"/>
  <c r="D44" i="3"/>
  <c r="I43" i="3"/>
  <c r="D43" i="3"/>
  <c r="I42" i="3"/>
  <c r="D42" i="3"/>
  <c r="I41" i="3"/>
  <c r="D41" i="3"/>
  <c r="I40" i="3"/>
  <c r="D40" i="3"/>
  <c r="I39" i="3"/>
  <c r="D39" i="3"/>
  <c r="I38" i="3"/>
  <c r="D38" i="3"/>
  <c r="I37" i="3"/>
  <c r="D37" i="3"/>
  <c r="I36" i="3"/>
  <c r="D36" i="3"/>
  <c r="I35" i="3"/>
  <c r="D35" i="3"/>
  <c r="I34" i="3"/>
  <c r="D34" i="3"/>
  <c r="I33" i="3"/>
  <c r="D33" i="3"/>
  <c r="I32" i="3"/>
  <c r="D32" i="3"/>
  <c r="I31" i="3"/>
  <c r="D31" i="3"/>
  <c r="I30" i="3"/>
  <c r="D30" i="3"/>
  <c r="I29" i="3"/>
  <c r="D29" i="3"/>
  <c r="I28" i="3"/>
  <c r="D28" i="3"/>
  <c r="I27" i="3"/>
  <c r="D27" i="3"/>
  <c r="I26" i="3"/>
  <c r="D26" i="3"/>
  <c r="I25" i="3"/>
  <c r="D25" i="3"/>
  <c r="I24" i="3"/>
  <c r="D24" i="3"/>
  <c r="I23" i="3"/>
  <c r="D23" i="3"/>
  <c r="I22" i="3"/>
  <c r="D22" i="3"/>
  <c r="I21" i="3"/>
  <c r="D21" i="3"/>
  <c r="I20" i="3"/>
  <c r="D20" i="3"/>
  <c r="I19" i="3"/>
  <c r="D19" i="3"/>
  <c r="I18" i="3"/>
  <c r="D18" i="3"/>
  <c r="I17" i="3"/>
  <c r="D17" i="3"/>
  <c r="I16" i="3"/>
  <c r="D16" i="3"/>
  <c r="I15" i="3"/>
  <c r="D15" i="3"/>
  <c r="I14" i="3"/>
  <c r="D14" i="3"/>
  <c r="I13" i="3"/>
  <c r="D13" i="3"/>
  <c r="I12" i="3"/>
  <c r="D12" i="3"/>
  <c r="I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Trnjina Marković</author>
  </authors>
  <commentList>
    <comment ref="L147" authorId="0" shapeId="0" xr:uid="{5EABAC93-B1F3-40B1-A8B0-0191B9007154}">
      <text>
        <r>
          <rPr>
            <b/>
            <sz val="9"/>
            <color indexed="81"/>
            <rFont val="Tahoma"/>
            <family val="2"/>
            <charset val="238"/>
          </rPr>
          <t>Trnjina Marković: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<sst xmlns="http://schemas.openxmlformats.org/spreadsheetml/2006/main" count="1525" uniqueCount="409">
  <si>
    <t>HM008</t>
  </si>
  <si>
    <t>Prvi pregled hitnog pacijenta</t>
  </si>
  <si>
    <t>HM009</t>
  </si>
  <si>
    <t>Drugi pregled hitnog pacijenta</t>
  </si>
  <si>
    <t>HM010</t>
  </si>
  <si>
    <t>Prvi pregled ozlijeđenog pacijenta</t>
  </si>
  <si>
    <t>HM011</t>
  </si>
  <si>
    <t>Drugi pregled/lokalni pregled ozlijeđenog pacijenta</t>
  </si>
  <si>
    <t>HM012</t>
  </si>
  <si>
    <t>Drugi pregled/prošireni pregled ozlijeđenog pacijenta</t>
  </si>
  <si>
    <t>HM013</t>
  </si>
  <si>
    <t>Pregled palijativnog pacijenta</t>
  </si>
  <si>
    <t>HM015</t>
  </si>
  <si>
    <t>Brzo izvlačenje ozljeđenika iz vozila</t>
  </si>
  <si>
    <t>HM016</t>
  </si>
  <si>
    <t>Skidanje kacige</t>
  </si>
  <si>
    <t>HM017</t>
  </si>
  <si>
    <t>Prenošenje hitnog pacijenta transportnom plahtom</t>
  </si>
  <si>
    <t>HM018</t>
  </si>
  <si>
    <t>Prenošenje hitnog pacijenta u transportnoj stolici</t>
  </si>
  <si>
    <t>HM019</t>
  </si>
  <si>
    <t>Prenošenje hitnog pacijenta na transportnim kolicima</t>
  </si>
  <si>
    <t>HM020</t>
  </si>
  <si>
    <t>Unošenje hitnog pacijenta u prijevozno sredstvo i fiksacija pacijenta</t>
  </si>
  <si>
    <t>HM022</t>
  </si>
  <si>
    <t>Postupak predaje hitnog pacijenta u bolničku ustanovu</t>
  </si>
  <si>
    <t>HM023</t>
  </si>
  <si>
    <t>Postupak pri opstrukciji dišnog puta kod osoba pri svijesti</t>
  </si>
  <si>
    <t>HM024</t>
  </si>
  <si>
    <t>Postupak otvaranja dišnog puta zabacivanjem glave i podizanjem brade</t>
  </si>
  <si>
    <t>HM025</t>
  </si>
  <si>
    <t>Postupak potiskivanja donje čeljusti naprijed i gore</t>
  </si>
  <si>
    <t>HM026</t>
  </si>
  <si>
    <t>Čišćenje dišnog puta</t>
  </si>
  <si>
    <t>HM027</t>
  </si>
  <si>
    <t>Sukcija gornjih dišnih puteva mekanim ili Yankauer kateterom</t>
  </si>
  <si>
    <t>HM028</t>
  </si>
  <si>
    <t>Aspiracija donjih dišnih puteva</t>
  </si>
  <si>
    <t>HM029</t>
  </si>
  <si>
    <t>Postavljanje orofaringealnog tubusa</t>
  </si>
  <si>
    <t>HM030</t>
  </si>
  <si>
    <t>Postavljanje nazofaringealnog tubusa</t>
  </si>
  <si>
    <t>HM031</t>
  </si>
  <si>
    <t>Postavljanje laringealne maske</t>
  </si>
  <si>
    <t>HM032</t>
  </si>
  <si>
    <t>Postavljanje I-gel maske</t>
  </si>
  <si>
    <t>HM033</t>
  </si>
  <si>
    <t>Endotrahealna intubacija s pripremom</t>
  </si>
  <si>
    <t>HM034</t>
  </si>
  <si>
    <t>Postupak RSI s pripremom</t>
  </si>
  <si>
    <t>HM035</t>
  </si>
  <si>
    <t>Konikotomija</t>
  </si>
  <si>
    <t>HM036</t>
  </si>
  <si>
    <t>Ventilacija samoširećim balonom s maskom i spremnikom</t>
  </si>
  <si>
    <t>HM037</t>
  </si>
  <si>
    <t>Mahanička ventilacija asistirana/kontrolirana</t>
  </si>
  <si>
    <t>HM038</t>
  </si>
  <si>
    <t>Neinvanzivna mehanička ventilacija</t>
  </si>
  <si>
    <t>HM039</t>
  </si>
  <si>
    <t>Terapija kisikom - aplikacija nosnim kateterom</t>
  </si>
  <si>
    <t>HM040</t>
  </si>
  <si>
    <t>Terapija kisikom - aplikacija s maskom za kisik</t>
  </si>
  <si>
    <t>HM041</t>
  </si>
  <si>
    <t>Terapija kisikom - aplikacija s maskom sa spremnikom</t>
  </si>
  <si>
    <t>HM042</t>
  </si>
  <si>
    <t>Pulsna oksimetrija</t>
  </si>
  <si>
    <t>HM043</t>
  </si>
  <si>
    <t>Kapnometrija</t>
  </si>
  <si>
    <t>HM044</t>
  </si>
  <si>
    <t>Vanjska masaža srca</t>
  </si>
  <si>
    <t>HM045</t>
  </si>
  <si>
    <t>Defibrilacija manuelnim defibrilatorom</t>
  </si>
  <si>
    <t>HM046</t>
  </si>
  <si>
    <t>Defibrilacija automatskim/poluautomatskim vanjskim defibrilatorom</t>
  </si>
  <si>
    <t>HM047</t>
  </si>
  <si>
    <t>Električna kardioverzija</t>
  </si>
  <si>
    <t>HM048</t>
  </si>
  <si>
    <t>Transkutana elektrostimulacija</t>
  </si>
  <si>
    <t>HM049</t>
  </si>
  <si>
    <t>Postreanimacijska skrb</t>
  </si>
  <si>
    <t>HM050</t>
  </si>
  <si>
    <t>Nadzor vitalno ugroženog pacijenta</t>
  </si>
  <si>
    <t>HM051</t>
  </si>
  <si>
    <t>Postupak stavljanja EKG-a monitoringa</t>
  </si>
  <si>
    <t>HM052</t>
  </si>
  <si>
    <t>Snimanje i očitavanje 12 kanalnog EKG-a</t>
  </si>
  <si>
    <t>HM053</t>
  </si>
  <si>
    <t>Utvrđivanje frenkvencije disanja</t>
  </si>
  <si>
    <t>HM054</t>
  </si>
  <si>
    <t>Mjerenje krvnog tlaka</t>
  </si>
  <si>
    <t>HM055</t>
  </si>
  <si>
    <t>Mjerenje temperature</t>
  </si>
  <si>
    <t>HM056</t>
  </si>
  <si>
    <t>Digitorektalni pregled</t>
  </si>
  <si>
    <t>HM057</t>
  </si>
  <si>
    <t>Urin - test traka</t>
  </si>
  <si>
    <t>HM058</t>
  </si>
  <si>
    <t>U-Glukoza, test traka</t>
  </si>
  <si>
    <t>HM059</t>
  </si>
  <si>
    <t>Određivanje GUK-a glukometrom</t>
  </si>
  <si>
    <t>HM060</t>
  </si>
  <si>
    <t>Postavljanje intravenskog puta</t>
  </si>
  <si>
    <t>HM061</t>
  </si>
  <si>
    <t>Postavljanje intravenskog puta za infuziju</t>
  </si>
  <si>
    <t>HM062</t>
  </si>
  <si>
    <t>Postavljanje intraosealnog puta</t>
  </si>
  <si>
    <t>HM063</t>
  </si>
  <si>
    <t>Aplikacija terapije im.</t>
  </si>
  <si>
    <t>HM064</t>
  </si>
  <si>
    <t>Aplikacija terapije iv.</t>
  </si>
  <si>
    <t>HM065</t>
  </si>
  <si>
    <t>Aplikacija terapije sc.</t>
  </si>
  <si>
    <t>HM066</t>
  </si>
  <si>
    <t>Aplikacija terapije rektalno</t>
  </si>
  <si>
    <t>HM067</t>
  </si>
  <si>
    <t>Aplikacija terapije inhalatorno</t>
  </si>
  <si>
    <t>HM068</t>
  </si>
  <si>
    <t>Aplikacija terapije sublingvalno</t>
  </si>
  <si>
    <t>HM069</t>
  </si>
  <si>
    <t>Aplikacija terapije nazalno</t>
  </si>
  <si>
    <t>HM070</t>
  </si>
  <si>
    <t>Zbrinjavanje politraume</t>
  </si>
  <si>
    <t>HM071</t>
  </si>
  <si>
    <t>Zbrinjavanje amputiranog ekstremiteta</t>
  </si>
  <si>
    <t>HM072</t>
  </si>
  <si>
    <t>Postavljanje Schantzovog ovratnika</t>
  </si>
  <si>
    <t>HM073</t>
  </si>
  <si>
    <t>Imobilizacija trokutastom maramom</t>
  </si>
  <si>
    <t>HM074</t>
  </si>
  <si>
    <t>Imobilizacija na dugoj dasci</t>
  </si>
  <si>
    <t>HM075</t>
  </si>
  <si>
    <t>Imobilizacija na vakuum madracu uz upotrebu raskolopnih nosila</t>
  </si>
  <si>
    <t>HM076</t>
  </si>
  <si>
    <t>Imobilizacija na rasklopnim nosilima</t>
  </si>
  <si>
    <t>HM077</t>
  </si>
  <si>
    <t>Imobilizacija ekstremiteta vakuum udlagama</t>
  </si>
  <si>
    <t>HM078</t>
  </si>
  <si>
    <t>Imobilizacija ekstremiteta splint udlagama</t>
  </si>
  <si>
    <t>HM079</t>
  </si>
  <si>
    <t>Imobilizacija kralježnice sa prslukom za imobilizaciju i izvlačenje</t>
  </si>
  <si>
    <t>HM080</t>
  </si>
  <si>
    <t>Imobilizacija kuka</t>
  </si>
  <si>
    <t>HM081</t>
  </si>
  <si>
    <t>Imobilizacija zdjelice</t>
  </si>
  <si>
    <t>HM082</t>
  </si>
  <si>
    <t>Zaustavljenje vanjskog krvarenja</t>
  </si>
  <si>
    <t>HM083</t>
  </si>
  <si>
    <t>Postavljanje tornque-a</t>
  </si>
  <si>
    <t>HM084</t>
  </si>
  <si>
    <t>Zaustavljanje krvarenja iz nosa</t>
  </si>
  <si>
    <t>HM085</t>
  </si>
  <si>
    <t>Odstranjivanje stranog tijela iz uha i nosa</t>
  </si>
  <si>
    <t>HM086</t>
  </si>
  <si>
    <t>Odstranjivanje površinsko ležećeg stranog tijela iz rožnice i spojnice</t>
  </si>
  <si>
    <t>HM087</t>
  </si>
  <si>
    <t>Zaustavljanje krvarenja nakon ekstrakcije zuba</t>
  </si>
  <si>
    <t>HM088</t>
  </si>
  <si>
    <t>Zbrinjavanje manjih i površinskih ozljeda/rana /opeklina/ozeblina</t>
  </si>
  <si>
    <t>HM089</t>
  </si>
  <si>
    <t>Zbrinjavanje većih ozljeda/rana</t>
  </si>
  <si>
    <t>HM090</t>
  </si>
  <si>
    <t>Zbrinjavanje opeklina</t>
  </si>
  <si>
    <t>HM091</t>
  </si>
  <si>
    <t>Zbrinjavanje ozeblina</t>
  </si>
  <si>
    <t>HM092</t>
  </si>
  <si>
    <t>Terapijska tehnika za zagrijavanje ili ohlađivanje tijela omotima i oblozima</t>
  </si>
  <si>
    <t>HM093</t>
  </si>
  <si>
    <t>Zbrinjavanje penetrantnih ozljeda prsnog koša</t>
  </si>
  <si>
    <t>HM094</t>
  </si>
  <si>
    <t>Postupak dekompresije tenzijskog pneumotoraksa</t>
  </si>
  <si>
    <t>HM095</t>
  </si>
  <si>
    <t>Postavljanje nazogastrične sonde</t>
  </si>
  <si>
    <t>HM096</t>
  </si>
  <si>
    <t>Postavljanje urinarnog katetera</t>
  </si>
  <si>
    <t>HM097</t>
  </si>
  <si>
    <t>Toaleta i čišćenje traheobronhalnog stabla</t>
  </si>
  <si>
    <t>HM098</t>
  </si>
  <si>
    <t>Oksigenoterapija u kući</t>
  </si>
  <si>
    <t>HM099</t>
  </si>
  <si>
    <t>FAST pregled</t>
  </si>
  <si>
    <t>HM100</t>
  </si>
  <si>
    <t>Vođenje poroda</t>
  </si>
  <si>
    <t>HM101</t>
  </si>
  <si>
    <t>Opskrba novorođenčeta</t>
  </si>
  <si>
    <t>HM102</t>
  </si>
  <si>
    <t>Izdavanje recepata pacijentu prema medicinskoj indikaciji koju je utvrdio liječnik zavoda za hitnu medicinu</t>
  </si>
  <si>
    <t>HM103</t>
  </si>
  <si>
    <t>Postupak prisilne hospitalizacije</t>
  </si>
  <si>
    <t>HM104</t>
  </si>
  <si>
    <t>Intervencija vezana uz socijalnu problematiku</t>
  </si>
  <si>
    <t>HM105</t>
  </si>
  <si>
    <t>Intervencija na zahtjev policije</t>
  </si>
  <si>
    <t>HM106</t>
  </si>
  <si>
    <t>Pregled na zahtjev policije</t>
  </si>
  <si>
    <t>HM107</t>
  </si>
  <si>
    <t>Vađenje kapilarne krvi na zahtjev policije</t>
  </si>
  <si>
    <t>HM108</t>
  </si>
  <si>
    <t>Vađenje venske krvi na zahtjev policije</t>
  </si>
  <si>
    <t>HM109</t>
  </si>
  <si>
    <t>Uzimanje mokraće na zahtjev policije</t>
  </si>
  <si>
    <t>HM110</t>
  </si>
  <si>
    <t>Ispunjavanje obrasca AUK-2</t>
  </si>
  <si>
    <t>HM111</t>
  </si>
  <si>
    <t>Primjena mjera osobne zaštite u situacijama povećanog rizika</t>
  </si>
  <si>
    <t>HM112</t>
  </si>
  <si>
    <t>Savjetovanje s pacijentom/obitelji</t>
  </si>
  <si>
    <t>HM116</t>
  </si>
  <si>
    <t>Trijaža kod masovnih nesreća s ispunjavanjem propisanog obrasca</t>
  </si>
  <si>
    <t>HM119</t>
  </si>
  <si>
    <t>Ispiranje urinarnog katetera</t>
  </si>
  <si>
    <t>HM120</t>
  </si>
  <si>
    <t>Ispiranje želuca</t>
  </si>
  <si>
    <t>Tečaj prve pomoći s osnovnim mjerama pdržavanja života (po osobi)</t>
  </si>
  <si>
    <t>Jednodnevni tečaj neposrednog održavanja života za medicinske profesionalce, 8 sati (po osobi)</t>
  </si>
  <si>
    <t>Osnovni trening za dispečere medicinske prijavno dojavne jedinice (po osobi)</t>
  </si>
  <si>
    <t>Trening obnove za dispečere medicinske prijavno dojavne jedinice (po osobi)</t>
  </si>
  <si>
    <t>Osnovni trening za doktore medicine u timu izvanbolničke hitne medicinske službe (po osobi)</t>
  </si>
  <si>
    <t>Osnovni trening za vozače u timu izvanbolničke hitne medicinske službe (po osobi)</t>
  </si>
  <si>
    <t>Trening obnove stečenih znanja i vještina za liječnike u timu izvanbolničke hitne medicinske službe (po osobi)</t>
  </si>
  <si>
    <t>Trening obnove stečenih znanja i vještina za medicinske sestre-tehničare u timu izvanbolničke hitne medicinske službe (po osobi)</t>
  </si>
  <si>
    <t xml:space="preserve">Tečaj osnovnih mjera održavanja života (po osobi) </t>
  </si>
  <si>
    <t>Tečaj osnovnih mjera održavanja života uz upotrebu AVD-a (po osobi)</t>
  </si>
  <si>
    <t>Tečaj obnove osnovnih mjera održavanja života uz upotrebu AVD-a (po osobi)</t>
  </si>
  <si>
    <t xml:space="preserve">Tečaj prve pomoći (po osobi) </t>
  </si>
  <si>
    <t>Hitna medicinska intervencija u prostoru hitne medicinske službe</t>
  </si>
  <si>
    <t>Hitni medicinski prijevoz zrakom</t>
  </si>
  <si>
    <t>Pisanje liječničkih svjedodžbi na zahtjev pacijenta</t>
  </si>
  <si>
    <t>700+10 kn/km</t>
  </si>
  <si>
    <t>HM POSTUPCI</t>
  </si>
  <si>
    <t>EDUKACIJA</t>
  </si>
  <si>
    <t xml:space="preserve"> </t>
  </si>
  <si>
    <t>Hitna medicinska intervencija na terenu za T1 do 5 km</t>
  </si>
  <si>
    <t>Hitna medicinska intervencija na terenu za T2 do 5 km</t>
  </si>
  <si>
    <t>Hitna medicinska intervencija na terenu za T1 preko 5 km</t>
  </si>
  <si>
    <t>Hitna medicinska intervencija na terenu za T2 preko 5 km</t>
  </si>
  <si>
    <t>900+15 kn/km</t>
  </si>
  <si>
    <t>25 kn / km</t>
  </si>
  <si>
    <t>15 kn / km</t>
  </si>
  <si>
    <t>Hitni medicinski prijevoz morem</t>
  </si>
  <si>
    <t xml:space="preserve">Dežurstvo tima T1 HMS/sat radni dan/noć </t>
  </si>
  <si>
    <t>Izdavanje recepata (bez pregleda) po preporuci specijaliste</t>
  </si>
  <si>
    <t>TROPONIN TEST</t>
  </si>
  <si>
    <t>Medikamentozna kardioverzija</t>
  </si>
  <si>
    <t>Ana - Te</t>
  </si>
  <si>
    <t>EBRANTIL</t>
  </si>
  <si>
    <t>NALOXON</t>
  </si>
  <si>
    <t>ANEXATE</t>
  </si>
  <si>
    <t>ZMIJSKI PROTUOTROV</t>
  </si>
  <si>
    <t>Cijena karte ili vanrednog trajekta prema važećem cjeniku prevoznika</t>
  </si>
  <si>
    <t>PGŽ001</t>
  </si>
  <si>
    <t>PGŽ002</t>
  </si>
  <si>
    <t>PGŽ003</t>
  </si>
  <si>
    <t>PGŽ004</t>
  </si>
  <si>
    <t>Osnovni trening za medicinske sestre-tehničare u timu izvanbolničke hitne medicinske službe           (po osobi )</t>
  </si>
  <si>
    <t>Trening obnove stečenih znanja i vještina za vozače u timu izvanbolničke hitne medicinske službe   (po osobi)</t>
  </si>
  <si>
    <t xml:space="preserve">Dežurstvo tima T1 HMS/sat vikend dan/noć </t>
  </si>
  <si>
    <t xml:space="preserve">Dežurstvo tima T1 HMS/sat blagdan dan/noć </t>
  </si>
  <si>
    <t xml:space="preserve">Dežurstvo tima T2 HMS/sat radni dan/noć </t>
  </si>
  <si>
    <t xml:space="preserve">Dežurstvo tima T2 HMS/sat vikend dan/noć </t>
  </si>
  <si>
    <t xml:space="preserve">Dežurstvo tima T2 HMS/sat blagdan dan/noć </t>
  </si>
  <si>
    <t>PGŽ005</t>
  </si>
  <si>
    <t>PGŽ006</t>
  </si>
  <si>
    <t>PGŽ007</t>
  </si>
  <si>
    <t>PGŽ008</t>
  </si>
  <si>
    <t>PGŽ009</t>
  </si>
  <si>
    <t>PGŽ010</t>
  </si>
  <si>
    <t>PGŽ011</t>
  </si>
  <si>
    <t>PGŽ012</t>
  </si>
  <si>
    <t>PGŽ013</t>
  </si>
  <si>
    <t>PGŽ014</t>
  </si>
  <si>
    <t>PGŽ015</t>
  </si>
  <si>
    <t>PGŽ016</t>
  </si>
  <si>
    <t>PGŽ017</t>
  </si>
  <si>
    <t>PGŽ018</t>
  </si>
  <si>
    <t>PGŽ019</t>
  </si>
  <si>
    <t>PGŽ020</t>
  </si>
  <si>
    <t>PGŽ021</t>
  </si>
  <si>
    <t>PGŽ022</t>
  </si>
  <si>
    <t>PGŽ023</t>
  </si>
  <si>
    <t>PGŽ024</t>
  </si>
  <si>
    <t>PGŽ025</t>
  </si>
  <si>
    <t>PGŽ026</t>
  </si>
  <si>
    <t>PGŽ027</t>
  </si>
  <si>
    <t>PGŽ028</t>
  </si>
  <si>
    <t>PGŽ029</t>
  </si>
  <si>
    <t>PGŽ030</t>
  </si>
  <si>
    <t>PGŽ031</t>
  </si>
  <si>
    <t>PGŽ032</t>
  </si>
  <si>
    <t>PGŽ033</t>
  </si>
  <si>
    <t>PGŽ034</t>
  </si>
  <si>
    <t>PGŽ035</t>
  </si>
  <si>
    <t>PGŽ036</t>
  </si>
  <si>
    <t>PGŽ037</t>
  </si>
  <si>
    <t>PGŽ038</t>
  </si>
  <si>
    <t>PGŽ039</t>
  </si>
  <si>
    <t>PGŽ040</t>
  </si>
  <si>
    <t>Prijevoz pacijenta na zahtjev Tim T1 (računa se kilometraža u oba smjera)</t>
  </si>
  <si>
    <t>Prijevoz pacijenta na zahtjev Tim T2 (računa se kilometraža u oba smjera)</t>
  </si>
  <si>
    <t>Prijevoz pacijenta izvan teritorija RH Tim 1</t>
  </si>
  <si>
    <t>25 kn / km + Cijena se uvećava za vrijednost deviznih dnevnica za djelatnike</t>
  </si>
  <si>
    <t>Prijevoz pacijenta izvan teritorija RH Tim 2</t>
  </si>
  <si>
    <t>15 kn / km + Cijena se uvećava za vrijednost deviznih dnevnica za djelatnike</t>
  </si>
  <si>
    <t>PGŽ041</t>
  </si>
  <si>
    <t>INTERVENCIJE, PRIJEVOZI, DEŽURSTVA</t>
  </si>
  <si>
    <t>PGŽ DODATNI POSTUPCI I LIJEKOVI</t>
  </si>
  <si>
    <t>CIJENA</t>
  </si>
  <si>
    <t>Osnovni postupci oživljavanja</t>
  </si>
  <si>
    <t>Napredni postupci oživljavanja</t>
  </si>
  <si>
    <t>Zbrinjavanje traume</t>
  </si>
  <si>
    <t>Zbrinjavanje lokalne traume sa imobilizacijom</t>
  </si>
  <si>
    <t>Incizija gnojnih proceza kože i potkožnog tkiva</t>
  </si>
  <si>
    <t>Incizija i opskrba dubljih rana (uključuje šivanje i lokalnu anesteziju)</t>
  </si>
  <si>
    <t>Previjanje rane</t>
  </si>
  <si>
    <t>Odstranjivanje šavova</t>
  </si>
  <si>
    <t>Otoskopija</t>
  </si>
  <si>
    <t>Ispiranje uha</t>
  </si>
  <si>
    <t>Odstranjivanje krpelja</t>
  </si>
  <si>
    <t>Vađenje krvi za analizu</t>
  </si>
  <si>
    <t>Izdavanje potvrde i prijave o smrti</t>
  </si>
  <si>
    <t>Konzultacija/savijet liječnika na zahtjev pacijenta ili pratnje</t>
  </si>
  <si>
    <t>PGŽ042</t>
  </si>
  <si>
    <t>PGŽ043</t>
  </si>
  <si>
    <t>PGŽ044</t>
  </si>
  <si>
    <t>PGŽ045</t>
  </si>
  <si>
    <t>PGŽ046</t>
  </si>
  <si>
    <t>PGŽ047</t>
  </si>
  <si>
    <t>PGŽ048</t>
  </si>
  <si>
    <t>PGŽ049</t>
  </si>
  <si>
    <t>PGŽ050</t>
  </si>
  <si>
    <t>PGŽ051</t>
  </si>
  <si>
    <t>PGŽ052</t>
  </si>
  <si>
    <t>PGŽ053</t>
  </si>
  <si>
    <t>PGŽ054</t>
  </si>
  <si>
    <t>PGŽ055</t>
  </si>
  <si>
    <t>PGŽ056</t>
  </si>
  <si>
    <t>PGŽ057</t>
  </si>
  <si>
    <t>PGŽ058</t>
  </si>
  <si>
    <t>ŠIFRA</t>
  </si>
  <si>
    <t>Brzi COVID- 19 Antigenski test (BAT)</t>
  </si>
  <si>
    <t>Preračunavanja cijena koristi središnji paritet  kune prema euru koji je utvrđen</t>
  </si>
  <si>
    <t>Cijena  u EUR</t>
  </si>
  <si>
    <t>CIJENA u kn</t>
  </si>
  <si>
    <t>119,45 + 1,99 Eur/km</t>
  </si>
  <si>
    <t>92,91 + 1,33 Eur/km</t>
  </si>
  <si>
    <t>3,32 Eur/km</t>
  </si>
  <si>
    <t>1,99 Eur / km</t>
  </si>
  <si>
    <t>PGŽ059</t>
  </si>
  <si>
    <t>CJENIK USLUGA ZAVODA ZA HITNU MEDICINU PGŽ</t>
  </si>
  <si>
    <t>PGŽ060</t>
  </si>
  <si>
    <t>UTZ FAST pregled</t>
  </si>
  <si>
    <t>1,99 Eur/km +Cijena se uvećava za vrijednost deviznih dnevnica za djelatnike</t>
  </si>
  <si>
    <t>3,32 Eur/km +Cijena se uvećava za vrijednost deviznih dnevnica za djelatnike</t>
  </si>
  <si>
    <t xml:space="preserve">Preračunavanja cijena koristi fiksni tečaj  konverzije  EUR-A  kune prema euru </t>
  </si>
  <si>
    <t>izračun iz EUR-a u kune</t>
  </si>
  <si>
    <t>Izračun sadašnje cijen u  EUR</t>
  </si>
  <si>
    <t>Nov  usluge</t>
  </si>
  <si>
    <t>Brisati  usluge</t>
  </si>
  <si>
    <t xml:space="preserve">Prjevod medicinske dokumentacije na zahtjev  po stranici  (talijanski,  engleski i njemački) </t>
  </si>
  <si>
    <t>HM001</t>
  </si>
  <si>
    <t>HM002</t>
  </si>
  <si>
    <t>HM003</t>
  </si>
  <si>
    <t>HM004</t>
  </si>
  <si>
    <t>HM005</t>
  </si>
  <si>
    <t>HM006</t>
  </si>
  <si>
    <t>130.00 + 3,5.00 Eur/km</t>
  </si>
  <si>
    <t>100.00 + 2,5 Eur/km</t>
  </si>
  <si>
    <t>3,5 Eur/km</t>
  </si>
  <si>
    <t>26,37 kn / km</t>
  </si>
  <si>
    <t>18,84 kn / km</t>
  </si>
  <si>
    <t>2.50 Eur / km</t>
  </si>
  <si>
    <t>753.45+18,84 kn/km</t>
  </si>
  <si>
    <t>979.49 +26,37 kn/km</t>
  </si>
  <si>
    <t>4,00 Eur/km +Cijena se uvećava za vrijednost deviznih dnevnica za djelatnike</t>
  </si>
  <si>
    <t>30,17 kn / km + Cijena se uvećava za vrijednost deviznih dnevnica za djelatnike</t>
  </si>
  <si>
    <t>3.00 Eur/km +Cijena se uvećava za vrijednost deviznih dnevnica za djelatnike</t>
  </si>
  <si>
    <t>22,63 kn / km + Cijena se uvećava za vrijednost deviznih dnevnica za djelatnike</t>
  </si>
  <si>
    <t>Pregled pacijenta</t>
  </si>
  <si>
    <t xml:space="preserve">Postavljanje intravenskog puta i aplikacija infuzije </t>
  </si>
  <si>
    <t>Stari cjenik</t>
  </si>
  <si>
    <t>Novi cjenik</t>
  </si>
  <si>
    <t xml:space="preserve">Postupak prijema poziva prema Hrvatskom indeksu prijema hitnog poziva za MPDJ ś                                                                                                                                                                               </t>
  </si>
  <si>
    <t xml:space="preserve">Postupak davanja medicinskog savjeta prema Hrvatskom indeksu prijema hitnog poziva za MPDJ (telefonske konzultacije)                                                                                                                                          </t>
  </si>
  <si>
    <t xml:space="preserve">Postupak davanja telefonskih uputa za provođenje osnovnih mjera održavanja života                                                                                                                                                                             </t>
  </si>
  <si>
    <t xml:space="preserve">Postupak davanja telefonskih uputa za pružanje prve pomoći                                                                                                                                                                                                    </t>
  </si>
  <si>
    <t xml:space="preserve">Postupak upravljanja timovima na terenu                                                                                                                                                                                                                       </t>
  </si>
  <si>
    <t xml:space="preserve">Koordinacija u masovnim nesrećama                                                                                                                                                                                                                             </t>
  </si>
  <si>
    <t>Ostali ampulirani lijekovi</t>
  </si>
  <si>
    <t>Indeks</t>
  </si>
  <si>
    <t>7,53450 kuna</t>
  </si>
  <si>
    <r>
      <t xml:space="preserve">Preračunavanja cijena koristi fiksni tečaj  konverzije kune u  euro:    </t>
    </r>
    <r>
      <rPr>
        <b/>
        <sz val="11"/>
        <color theme="1"/>
        <rFont val="Calibri"/>
        <family val="2"/>
        <charset val="238"/>
        <scheme val="minor"/>
      </rPr>
      <t xml:space="preserve">1 euro = </t>
    </r>
  </si>
  <si>
    <t>indeks</t>
  </si>
  <si>
    <t>povćanje za</t>
  </si>
  <si>
    <t xml:space="preserve"> prijedlog nova cijena</t>
  </si>
  <si>
    <t>Trošak 06.05</t>
  </si>
  <si>
    <t>trošak kn</t>
  </si>
  <si>
    <t xml:space="preserve"> trošak  eur preth tim</t>
  </si>
  <si>
    <t>nova cijena kn</t>
  </si>
  <si>
    <t>180.00 + 4,5.00 Eur/km</t>
  </si>
  <si>
    <t>140.00 + 3,5 Eur/km</t>
  </si>
  <si>
    <t>4,5 Eur/km</t>
  </si>
  <si>
    <t>3.50 Eur / km</t>
  </si>
  <si>
    <t>5,00 Eur/km +Cijena se uvećava za vrijednost deviznih dnevnica za djelatnike</t>
  </si>
  <si>
    <t>4.00 Eur/km +Cijena se uvećava za vrijednost deviznih dnevnica za djelatnike</t>
  </si>
  <si>
    <t>1.054,83+26,37 kn/km</t>
  </si>
  <si>
    <t>1.054,83+ 26,37 kn/km</t>
  </si>
  <si>
    <t>1.356,21+ 33,90 kn/km</t>
  </si>
  <si>
    <t>33,90 kn / km</t>
  </si>
  <si>
    <t>37,67 kn / km + Cijena se uvećava za vrijednost deviznih dnevnica za djelatnike</t>
  </si>
  <si>
    <t>1.356,21 +33,90 kn/km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</si>
</sst>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\ _k_n"/>
  </numFmts>
  <fonts count="1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0"/>
      <color rgb="FF000000"/>
      <name val="Arial"/>
      <family val="2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/>
    <xf numFmtId="0" fontId="1" fillId="0" borderId="0" xfId="0" applyFont="1"/>
    <xf numFmtId="0" fontId="1" fillId="2" borderId="0" xfId="0" applyFont="1" applyFill="1" applyAlignment="1">
      <alignment horizontal="right"/>
    </xf>
    <xf numFmtId="0" fontId="2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2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4" fontId="0" fillId="3" borderId="1" xfId="0" applyNumberFormat="1" applyFill="1" applyBorder="1"/>
    <xf numFmtId="4" fontId="1" fillId="3" borderId="1" xfId="0" applyNumberFormat="1" applyFont="1" applyFill="1" applyBorder="1"/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4" fontId="1" fillId="4" borderId="1" xfId="0" applyNumberFormat="1" applyFont="1" applyFill="1" applyBorder="1"/>
    <xf numFmtId="4" fontId="0" fillId="4" borderId="1" xfId="0" applyNumberFormat="1" applyFill="1" applyBorder="1"/>
    <xf numFmtId="0" fontId="5" fillId="3" borderId="1" xfId="0" applyFont="1" applyFill="1" applyBorder="1" applyAlignment="1">
      <alignment wrapText="1"/>
    </xf>
    <xf numFmtId="4" fontId="0" fillId="0" borderId="0" xfId="0" applyNumberFormat="1"/>
    <xf numFmtId="4" fontId="0" fillId="3" borderId="0" xfId="0" applyNumberFormat="1" applyFill="1"/>
    <xf numFmtId="4" fontId="0" fillId="4" borderId="0" xfId="0" applyNumberFormat="1" applyFill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0" fillId="5" borderId="1" xfId="0" applyFill="1" applyBorder="1"/>
    <xf numFmtId="0" fontId="1" fillId="5" borderId="1" xfId="0" applyFont="1" applyFill="1" applyBorder="1" applyAlignment="1">
      <alignment wrapText="1"/>
    </xf>
    <xf numFmtId="4" fontId="1" fillId="5" borderId="1" xfId="0" applyNumberFormat="1" applyFont="1" applyFill="1" applyBorder="1"/>
    <xf numFmtId="4" fontId="0" fillId="5" borderId="1" xfId="0" applyNumberFormat="1" applyFill="1" applyBorder="1"/>
    <xf numFmtId="4" fontId="0" fillId="5" borderId="0" xfId="0" applyNumberFormat="1" applyFill="1"/>
    <xf numFmtId="164" fontId="6" fillId="0" borderId="0" xfId="0" applyNumberFormat="1" applyFont="1"/>
    <xf numFmtId="0" fontId="1" fillId="3" borderId="0" xfId="0" applyFont="1" applyFill="1"/>
    <xf numFmtId="0" fontId="1" fillId="4" borderId="0" xfId="0" applyFont="1" applyFill="1"/>
    <xf numFmtId="0" fontId="0" fillId="3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wrapText="1"/>
    </xf>
    <xf numFmtId="0" fontId="2" fillId="0" borderId="2" xfId="0" applyFont="1" applyBorder="1"/>
    <xf numFmtId="4" fontId="0" fillId="0" borderId="2" xfId="0" applyNumberFormat="1" applyBorder="1"/>
    <xf numFmtId="4" fontId="0" fillId="3" borderId="2" xfId="0" applyNumberFormat="1" applyFill="1" applyBorder="1"/>
    <xf numFmtId="4" fontId="0" fillId="4" borderId="2" xfId="0" applyNumberFormat="1" applyFill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wrapText="1"/>
    </xf>
    <xf numFmtId="4" fontId="0" fillId="5" borderId="2" xfId="0" applyNumberFormat="1" applyFill="1" applyBorder="1"/>
    <xf numFmtId="0" fontId="4" fillId="0" borderId="2" xfId="0" applyFont="1" applyBorder="1"/>
    <xf numFmtId="4" fontId="1" fillId="0" borderId="1" xfId="0" applyNumberFormat="1" applyFont="1" applyBorder="1" applyAlignment="1">
      <alignment horizontal="right" wrapText="1"/>
    </xf>
    <xf numFmtId="0" fontId="5" fillId="3" borderId="1" xfId="0" applyFont="1" applyFill="1" applyBorder="1"/>
    <xf numFmtId="0" fontId="8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10" fillId="0" borderId="0" xfId="0" applyNumberFormat="1" applyFont="1"/>
    <xf numFmtId="0" fontId="9" fillId="0" borderId="1" xfId="0" applyFont="1" applyBorder="1"/>
    <xf numFmtId="2" fontId="0" fillId="0" borderId="0" xfId="0" applyNumberFormat="1"/>
    <xf numFmtId="4" fontId="2" fillId="0" borderId="2" xfId="0" applyNumberFormat="1" applyFont="1" applyBorder="1"/>
    <xf numFmtId="0" fontId="0" fillId="0" borderId="3" xfId="0" applyBorder="1"/>
    <xf numFmtId="4" fontId="2" fillId="0" borderId="4" xfId="0" applyNumberFormat="1" applyFont="1" applyBorder="1"/>
    <xf numFmtId="4" fontId="0" fillId="0" borderId="3" xfId="0" applyNumberForma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F9E3-F0B1-4676-996D-51CDC9A85643}">
  <dimension ref="A1:E201"/>
  <sheetViews>
    <sheetView tabSelected="1" topLeftCell="A175" workbookViewId="0">
      <selection activeCell="B195" sqref="B195"/>
    </sheetView>
  </sheetViews>
  <sheetFormatPr defaultRowHeight="14.4" x14ac:dyDescent="0.3"/>
  <cols>
    <col min="1" max="1" width="8.5546875" customWidth="1"/>
    <col min="2" max="2" width="46.88671875" customWidth="1"/>
    <col min="3" max="3" width="18.109375" customWidth="1"/>
    <col min="4" max="4" width="19.33203125" customWidth="1"/>
    <col min="5" max="5" width="2.33203125" customWidth="1"/>
  </cols>
  <sheetData>
    <row r="1" spans="1:5" x14ac:dyDescent="0.3">
      <c r="A1" s="16" t="s">
        <v>347</v>
      </c>
    </row>
    <row r="3" spans="1:5" x14ac:dyDescent="0.3">
      <c r="A3" s="13" t="s">
        <v>337</v>
      </c>
      <c r="B3" s="13" t="s">
        <v>228</v>
      </c>
      <c r="C3" s="4" t="s">
        <v>341</v>
      </c>
      <c r="D3" s="13" t="s">
        <v>340</v>
      </c>
      <c r="E3" s="16"/>
    </row>
    <row r="4" spans="1:5" ht="10.95" customHeight="1" x14ac:dyDescent="0.3">
      <c r="A4" s="7"/>
      <c r="B4" s="13"/>
      <c r="C4" s="4"/>
      <c r="D4" s="63">
        <v>7.5345000000000004</v>
      </c>
      <c r="E4" s="16"/>
    </row>
    <row r="5" spans="1:5" ht="27" x14ac:dyDescent="0.3">
      <c r="A5" s="7" t="s">
        <v>358</v>
      </c>
      <c r="B5" s="47" t="s">
        <v>380</v>
      </c>
      <c r="C5" s="46">
        <v>47.85</v>
      </c>
      <c r="D5" s="49">
        <f t="shared" ref="D5:D10" si="0">C5*1/7.5345</f>
        <v>6.3507863826398561</v>
      </c>
      <c r="E5" s="16"/>
    </row>
    <row r="6" spans="1:5" ht="40.200000000000003" x14ac:dyDescent="0.3">
      <c r="A6" s="7" t="s">
        <v>359</v>
      </c>
      <c r="B6" s="47" t="s">
        <v>381</v>
      </c>
      <c r="C6" s="46">
        <v>26.95</v>
      </c>
      <c r="D6" s="49">
        <f t="shared" si="0"/>
        <v>3.5768796867741717</v>
      </c>
      <c r="E6" s="16"/>
    </row>
    <row r="7" spans="1:5" ht="27" x14ac:dyDescent="0.3">
      <c r="A7" s="7" t="s">
        <v>360</v>
      </c>
      <c r="B7" s="47" t="s">
        <v>382</v>
      </c>
      <c r="C7" s="46">
        <v>95.7</v>
      </c>
      <c r="D7" s="49">
        <f t="shared" si="0"/>
        <v>12.701572765279712</v>
      </c>
      <c r="E7" s="16"/>
    </row>
    <row r="8" spans="1:5" ht="27" x14ac:dyDescent="0.3">
      <c r="A8" s="7" t="s">
        <v>361</v>
      </c>
      <c r="B8" s="47" t="s">
        <v>383</v>
      </c>
      <c r="C8" s="46">
        <v>95.7</v>
      </c>
      <c r="D8" s="49">
        <f t="shared" si="0"/>
        <v>12.701572765279712</v>
      </c>
      <c r="E8" s="16"/>
    </row>
    <row r="9" spans="1:5" x14ac:dyDescent="0.3">
      <c r="A9" s="7" t="s">
        <v>362</v>
      </c>
      <c r="B9" s="47" t="s">
        <v>384</v>
      </c>
      <c r="C9" s="46">
        <v>74.25</v>
      </c>
      <c r="D9" s="49">
        <f t="shared" si="0"/>
        <v>9.8546685247859838</v>
      </c>
      <c r="E9" s="16"/>
    </row>
    <row r="10" spans="1:5" x14ac:dyDescent="0.3">
      <c r="A10" s="7" t="s">
        <v>363</v>
      </c>
      <c r="B10" s="47" t="s">
        <v>385</v>
      </c>
      <c r="C10" s="46">
        <v>846.45</v>
      </c>
      <c r="D10" s="49">
        <f t="shared" si="0"/>
        <v>112.34322118256023</v>
      </c>
      <c r="E10" s="16"/>
    </row>
    <row r="11" spans="1:5" x14ac:dyDescent="0.3">
      <c r="A11" s="7" t="s">
        <v>0</v>
      </c>
      <c r="B11" s="15" t="s">
        <v>1</v>
      </c>
      <c r="C11" s="6">
        <v>264.55</v>
      </c>
      <c r="D11" s="49">
        <f>C11*1/7.5345</f>
        <v>35.111818966089324</v>
      </c>
      <c r="E11" s="31"/>
    </row>
    <row r="12" spans="1:5" x14ac:dyDescent="0.3">
      <c r="A12" s="7" t="s">
        <v>2</v>
      </c>
      <c r="B12" s="15" t="s">
        <v>3</v>
      </c>
      <c r="C12" s="6">
        <v>158.94999999999999</v>
      </c>
      <c r="D12" s="49">
        <f t="shared" ref="D12:D75" si="1">C12*1/7.5345</f>
        <v>21.096290397504809</v>
      </c>
      <c r="E12" s="31"/>
    </row>
    <row r="13" spans="1:5" x14ac:dyDescent="0.3">
      <c r="A13" s="7" t="s">
        <v>4</v>
      </c>
      <c r="B13" s="15" t="s">
        <v>5</v>
      </c>
      <c r="C13" s="6">
        <v>264.55</v>
      </c>
      <c r="D13" s="49">
        <f t="shared" si="1"/>
        <v>35.111818966089324</v>
      </c>
      <c r="E13" s="31"/>
    </row>
    <row r="14" spans="1:5" x14ac:dyDescent="0.3">
      <c r="A14" s="7" t="s">
        <v>6</v>
      </c>
      <c r="B14" s="15" t="s">
        <v>7</v>
      </c>
      <c r="C14" s="6">
        <v>158.94999999999999</v>
      </c>
      <c r="D14" s="49">
        <f t="shared" si="1"/>
        <v>21.096290397504809</v>
      </c>
      <c r="E14" s="31"/>
    </row>
    <row r="15" spans="1:5" x14ac:dyDescent="0.3">
      <c r="A15" s="7" t="s">
        <v>8</v>
      </c>
      <c r="B15" s="15" t="s">
        <v>9</v>
      </c>
      <c r="C15" s="6">
        <v>211.75</v>
      </c>
      <c r="D15" s="49">
        <f t="shared" si="1"/>
        <v>28.104054681797066</v>
      </c>
      <c r="E15" s="31"/>
    </row>
    <row r="16" spans="1:5" x14ac:dyDescent="0.3">
      <c r="A16" s="7" t="s">
        <v>10</v>
      </c>
      <c r="B16" s="15" t="s">
        <v>11</v>
      </c>
      <c r="C16" s="6">
        <v>233.2</v>
      </c>
      <c r="D16" s="49">
        <f t="shared" si="1"/>
        <v>30.950958922290791</v>
      </c>
      <c r="E16" s="31"/>
    </row>
    <row r="17" spans="1:5" x14ac:dyDescent="0.3">
      <c r="A17" s="7" t="s">
        <v>12</v>
      </c>
      <c r="B17" s="15" t="s">
        <v>13</v>
      </c>
      <c r="C17" s="6">
        <v>161.15</v>
      </c>
      <c r="D17" s="49">
        <f t="shared" si="1"/>
        <v>21.388280576016989</v>
      </c>
      <c r="E17" s="31"/>
    </row>
    <row r="18" spans="1:5" x14ac:dyDescent="0.3">
      <c r="A18" s="7" t="s">
        <v>14</v>
      </c>
      <c r="B18" s="15" t="s">
        <v>15</v>
      </c>
      <c r="C18" s="6">
        <v>161.15</v>
      </c>
      <c r="D18" s="49">
        <f t="shared" si="1"/>
        <v>21.388280576016989</v>
      </c>
      <c r="E18" s="31"/>
    </row>
    <row r="19" spans="1:5" x14ac:dyDescent="0.3">
      <c r="A19" s="7" t="s">
        <v>16</v>
      </c>
      <c r="B19" s="15" t="s">
        <v>17</v>
      </c>
      <c r="C19" s="6">
        <v>48.4</v>
      </c>
      <c r="D19" s="49">
        <f t="shared" si="1"/>
        <v>6.4237839272679</v>
      </c>
      <c r="E19" s="31"/>
    </row>
    <row r="20" spans="1:5" x14ac:dyDescent="0.3">
      <c r="A20" s="7" t="s">
        <v>18</v>
      </c>
      <c r="B20" s="15" t="s">
        <v>19</v>
      </c>
      <c r="C20" s="6">
        <v>48.4</v>
      </c>
      <c r="D20" s="49">
        <f t="shared" si="1"/>
        <v>6.4237839272679</v>
      </c>
      <c r="E20" s="31"/>
    </row>
    <row r="21" spans="1:5" x14ac:dyDescent="0.3">
      <c r="A21" s="7" t="s">
        <v>20</v>
      </c>
      <c r="B21" s="15" t="s">
        <v>21</v>
      </c>
      <c r="C21" s="6">
        <v>48.4</v>
      </c>
      <c r="D21" s="49">
        <f t="shared" si="1"/>
        <v>6.4237839272679</v>
      </c>
      <c r="E21" s="31"/>
    </row>
    <row r="22" spans="1:5" ht="28.8" x14ac:dyDescent="0.3">
      <c r="A22" s="7" t="s">
        <v>22</v>
      </c>
      <c r="B22" s="15" t="s">
        <v>23</v>
      </c>
      <c r="C22" s="6">
        <v>39.049999999999997</v>
      </c>
      <c r="D22" s="49">
        <f t="shared" si="1"/>
        <v>5.1828256685911471</v>
      </c>
      <c r="E22" s="31"/>
    </row>
    <row r="23" spans="1:5" x14ac:dyDescent="0.3">
      <c r="A23" s="7" t="s">
        <v>24</v>
      </c>
      <c r="B23" s="15" t="s">
        <v>25</v>
      </c>
      <c r="C23" s="6">
        <v>25.85</v>
      </c>
      <c r="D23" s="49">
        <f t="shared" si="1"/>
        <v>3.4308845975180833</v>
      </c>
      <c r="E23" s="31"/>
    </row>
    <row r="24" spans="1:5" ht="19.95" customHeight="1" x14ac:dyDescent="0.3">
      <c r="A24" s="7" t="s">
        <v>26</v>
      </c>
      <c r="B24" s="15" t="s">
        <v>27</v>
      </c>
      <c r="C24" s="6">
        <v>97.35</v>
      </c>
      <c r="D24" s="49">
        <f t="shared" si="1"/>
        <v>12.920565399163845</v>
      </c>
      <c r="E24" s="31"/>
    </row>
    <row r="25" spans="1:5" ht="28.8" x14ac:dyDescent="0.3">
      <c r="A25" s="7" t="s">
        <v>28</v>
      </c>
      <c r="B25" s="15" t="s">
        <v>29</v>
      </c>
      <c r="C25" s="6">
        <v>47.85</v>
      </c>
      <c r="D25" s="49">
        <f t="shared" si="1"/>
        <v>6.3507863826398561</v>
      </c>
      <c r="E25" s="31"/>
    </row>
    <row r="26" spans="1:5" x14ac:dyDescent="0.3">
      <c r="A26" s="7" t="s">
        <v>30</v>
      </c>
      <c r="B26" s="15" t="s">
        <v>31</v>
      </c>
      <c r="C26" s="6">
        <v>47.85</v>
      </c>
      <c r="D26" s="49">
        <f t="shared" si="1"/>
        <v>6.3507863826398561</v>
      </c>
      <c r="E26" s="31"/>
    </row>
    <row r="27" spans="1:5" x14ac:dyDescent="0.3">
      <c r="A27" s="7" t="s">
        <v>32</v>
      </c>
      <c r="B27" s="15" t="s">
        <v>33</v>
      </c>
      <c r="C27" s="6">
        <v>90.2</v>
      </c>
      <c r="D27" s="49">
        <f t="shared" si="1"/>
        <v>11.971597318999271</v>
      </c>
      <c r="E27" s="31"/>
    </row>
    <row r="28" spans="1:5" ht="28.8" x14ac:dyDescent="0.3">
      <c r="A28" s="7" t="s">
        <v>34</v>
      </c>
      <c r="B28" s="15" t="s">
        <v>35</v>
      </c>
      <c r="C28" s="6">
        <v>47.85</v>
      </c>
      <c r="D28" s="49">
        <f t="shared" si="1"/>
        <v>6.3507863826398561</v>
      </c>
      <c r="E28" s="31"/>
    </row>
    <row r="29" spans="1:5" x14ac:dyDescent="0.3">
      <c r="A29" s="7" t="s">
        <v>36</v>
      </c>
      <c r="B29" s="15" t="s">
        <v>37</v>
      </c>
      <c r="C29" s="6">
        <v>90.2</v>
      </c>
      <c r="D29" s="49">
        <f t="shared" si="1"/>
        <v>11.971597318999271</v>
      </c>
      <c r="E29" s="31"/>
    </row>
    <row r="30" spans="1:5" x14ac:dyDescent="0.3">
      <c r="A30" s="7" t="s">
        <v>38</v>
      </c>
      <c r="B30" s="15" t="s">
        <v>39</v>
      </c>
      <c r="C30" s="6">
        <v>90.2</v>
      </c>
      <c r="D30" s="49">
        <f t="shared" si="1"/>
        <v>11.971597318999271</v>
      </c>
      <c r="E30" s="31"/>
    </row>
    <row r="31" spans="1:5" x14ac:dyDescent="0.3">
      <c r="A31" s="7" t="s">
        <v>40</v>
      </c>
      <c r="B31" s="15" t="s">
        <v>41</v>
      </c>
      <c r="C31" s="6">
        <v>90.2</v>
      </c>
      <c r="D31" s="49">
        <f t="shared" si="1"/>
        <v>11.971597318999271</v>
      </c>
      <c r="E31" s="31"/>
    </row>
    <row r="32" spans="1:5" x14ac:dyDescent="0.3">
      <c r="A32" s="7" t="s">
        <v>42</v>
      </c>
      <c r="B32" s="15" t="s">
        <v>43</v>
      </c>
      <c r="C32" s="6">
        <v>195.8</v>
      </c>
      <c r="D32" s="49">
        <f t="shared" si="1"/>
        <v>25.98712588758378</v>
      </c>
      <c r="E32" s="31"/>
    </row>
    <row r="33" spans="1:5" x14ac:dyDescent="0.3">
      <c r="A33" s="7" t="s">
        <v>44</v>
      </c>
      <c r="B33" s="15" t="s">
        <v>45</v>
      </c>
      <c r="C33" s="6">
        <v>195.8</v>
      </c>
      <c r="D33" s="49">
        <f t="shared" si="1"/>
        <v>25.98712588758378</v>
      </c>
      <c r="E33" s="31"/>
    </row>
    <row r="34" spans="1:5" x14ac:dyDescent="0.3">
      <c r="A34" s="7" t="s">
        <v>46</v>
      </c>
      <c r="B34" s="15" t="s">
        <v>47</v>
      </c>
      <c r="C34" s="6">
        <v>233.2</v>
      </c>
      <c r="D34" s="49">
        <f t="shared" si="1"/>
        <v>30.950958922290791</v>
      </c>
      <c r="E34" s="31"/>
    </row>
    <row r="35" spans="1:5" x14ac:dyDescent="0.3">
      <c r="A35" s="7" t="s">
        <v>48</v>
      </c>
      <c r="B35" s="15" t="s">
        <v>49</v>
      </c>
      <c r="C35" s="6">
        <v>634.70000000000005</v>
      </c>
      <c r="D35" s="49">
        <f t="shared" si="1"/>
        <v>84.239166500763162</v>
      </c>
      <c r="E35" s="31"/>
    </row>
    <row r="36" spans="1:5" x14ac:dyDescent="0.3">
      <c r="A36" s="7" t="s">
        <v>50</v>
      </c>
      <c r="B36" s="15" t="s">
        <v>51</v>
      </c>
      <c r="C36" s="6">
        <v>508.2</v>
      </c>
      <c r="D36" s="49">
        <f t="shared" si="1"/>
        <v>67.449731236312957</v>
      </c>
      <c r="E36" s="31"/>
    </row>
    <row r="37" spans="1:5" ht="15.6" customHeight="1" x14ac:dyDescent="0.3">
      <c r="A37" s="7" t="s">
        <v>52</v>
      </c>
      <c r="B37" s="15" t="s">
        <v>53</v>
      </c>
      <c r="C37" s="6">
        <v>46.75</v>
      </c>
      <c r="D37" s="49">
        <f t="shared" si="1"/>
        <v>6.2047912933837672</v>
      </c>
      <c r="E37" s="31"/>
    </row>
    <row r="38" spans="1:5" x14ac:dyDescent="0.3">
      <c r="A38" s="7" t="s">
        <v>54</v>
      </c>
      <c r="B38" s="15" t="s">
        <v>55</v>
      </c>
      <c r="C38" s="6">
        <v>233.2</v>
      </c>
      <c r="D38" s="49">
        <f t="shared" si="1"/>
        <v>30.950958922290791</v>
      </c>
      <c r="E38" s="31"/>
    </row>
    <row r="39" spans="1:5" x14ac:dyDescent="0.3">
      <c r="A39" s="7" t="s">
        <v>56</v>
      </c>
      <c r="B39" s="15" t="s">
        <v>57</v>
      </c>
      <c r="C39" s="6">
        <v>233.2</v>
      </c>
      <c r="D39" s="49">
        <f t="shared" si="1"/>
        <v>30.950958922290791</v>
      </c>
      <c r="E39" s="31"/>
    </row>
    <row r="40" spans="1:5" x14ac:dyDescent="0.3">
      <c r="A40" s="7" t="s">
        <v>58</v>
      </c>
      <c r="B40" s="15" t="s">
        <v>59</v>
      </c>
      <c r="C40" s="6">
        <v>52.8</v>
      </c>
      <c r="D40" s="49">
        <f t="shared" si="1"/>
        <v>7.0077642842922545</v>
      </c>
      <c r="E40" s="31"/>
    </row>
    <row r="41" spans="1:5" x14ac:dyDescent="0.3">
      <c r="A41" s="7" t="s">
        <v>60</v>
      </c>
      <c r="B41" s="15" t="s">
        <v>61</v>
      </c>
      <c r="C41" s="6">
        <v>52.8</v>
      </c>
      <c r="D41" s="49">
        <f t="shared" si="1"/>
        <v>7.0077642842922545</v>
      </c>
      <c r="E41" s="31"/>
    </row>
    <row r="42" spans="1:5" x14ac:dyDescent="0.3">
      <c r="A42" s="7" t="s">
        <v>62</v>
      </c>
      <c r="B42" s="15" t="s">
        <v>63</v>
      </c>
      <c r="C42" s="6">
        <v>52.8</v>
      </c>
      <c r="D42" s="49">
        <f t="shared" si="1"/>
        <v>7.0077642842922545</v>
      </c>
      <c r="E42" s="31"/>
    </row>
    <row r="43" spans="1:5" x14ac:dyDescent="0.3">
      <c r="A43" s="7" t="s">
        <v>64</v>
      </c>
      <c r="B43" s="15" t="s">
        <v>65</v>
      </c>
      <c r="C43" s="6">
        <v>31.9</v>
      </c>
      <c r="D43" s="49">
        <f t="shared" si="1"/>
        <v>4.233857588426571</v>
      </c>
      <c r="E43" s="31"/>
    </row>
    <row r="44" spans="1:5" x14ac:dyDescent="0.3">
      <c r="A44" s="7" t="s">
        <v>66</v>
      </c>
      <c r="B44" s="15" t="s">
        <v>67</v>
      </c>
      <c r="C44" s="6">
        <v>31.9</v>
      </c>
      <c r="D44" s="49">
        <f t="shared" si="1"/>
        <v>4.233857588426571</v>
      </c>
      <c r="E44" s="31"/>
    </row>
    <row r="45" spans="1:5" x14ac:dyDescent="0.3">
      <c r="A45" s="7" t="s">
        <v>68</v>
      </c>
      <c r="B45" s="15" t="s">
        <v>69</v>
      </c>
      <c r="C45" s="6">
        <v>423.5</v>
      </c>
      <c r="D45" s="49">
        <f t="shared" si="1"/>
        <v>56.208109363594133</v>
      </c>
      <c r="E45" s="31"/>
    </row>
    <row r="46" spans="1:5" x14ac:dyDescent="0.3">
      <c r="A46" s="7" t="s">
        <v>70</v>
      </c>
      <c r="B46" s="15" t="s">
        <v>71</v>
      </c>
      <c r="C46" s="6">
        <v>211.75</v>
      </c>
      <c r="D46" s="49">
        <f t="shared" si="1"/>
        <v>28.104054681797066</v>
      </c>
      <c r="E46" s="31"/>
    </row>
    <row r="47" spans="1:5" ht="28.8" x14ac:dyDescent="0.3">
      <c r="A47" s="7" t="s">
        <v>72</v>
      </c>
      <c r="B47" s="15" t="s">
        <v>73</v>
      </c>
      <c r="C47" s="6">
        <v>211.75</v>
      </c>
      <c r="D47" s="49">
        <f t="shared" si="1"/>
        <v>28.104054681797066</v>
      </c>
      <c r="E47" s="31"/>
    </row>
    <row r="48" spans="1:5" x14ac:dyDescent="0.3">
      <c r="A48" s="7" t="s">
        <v>74</v>
      </c>
      <c r="B48" s="15" t="s">
        <v>75</v>
      </c>
      <c r="C48" s="6">
        <v>846.45</v>
      </c>
      <c r="D48" s="49">
        <f t="shared" si="1"/>
        <v>112.34322118256023</v>
      </c>
      <c r="E48" s="31"/>
    </row>
    <row r="49" spans="1:5" x14ac:dyDescent="0.3">
      <c r="A49" s="7" t="s">
        <v>76</v>
      </c>
      <c r="B49" s="15" t="s">
        <v>77</v>
      </c>
      <c r="C49" s="6">
        <v>846.45</v>
      </c>
      <c r="D49" s="49">
        <f t="shared" si="1"/>
        <v>112.34322118256023</v>
      </c>
      <c r="E49" s="31"/>
    </row>
    <row r="50" spans="1:5" x14ac:dyDescent="0.3">
      <c r="A50" s="7" t="s">
        <v>78</v>
      </c>
      <c r="B50" s="15" t="s">
        <v>79</v>
      </c>
      <c r="C50" s="6">
        <v>423.5</v>
      </c>
      <c r="D50" s="49">
        <f t="shared" si="1"/>
        <v>56.208109363594133</v>
      </c>
      <c r="E50" s="31"/>
    </row>
    <row r="51" spans="1:5" x14ac:dyDescent="0.3">
      <c r="A51" s="7" t="s">
        <v>80</v>
      </c>
      <c r="B51" s="15" t="s">
        <v>81</v>
      </c>
      <c r="C51" s="6">
        <v>423.5</v>
      </c>
      <c r="D51" s="49">
        <f t="shared" si="1"/>
        <v>56.208109363594133</v>
      </c>
      <c r="E51" s="31"/>
    </row>
    <row r="52" spans="1:5" x14ac:dyDescent="0.3">
      <c r="A52" s="7" t="s">
        <v>82</v>
      </c>
      <c r="B52" s="15" t="s">
        <v>83</v>
      </c>
      <c r="C52" s="6">
        <v>74.25</v>
      </c>
      <c r="D52" s="49">
        <f t="shared" si="1"/>
        <v>9.8546685247859838</v>
      </c>
      <c r="E52" s="31"/>
    </row>
    <row r="53" spans="1:5" x14ac:dyDescent="0.3">
      <c r="A53" s="7" t="s">
        <v>84</v>
      </c>
      <c r="B53" s="15" t="s">
        <v>85</v>
      </c>
      <c r="C53" s="6">
        <v>158.94999999999999</v>
      </c>
      <c r="D53" s="49">
        <f t="shared" si="1"/>
        <v>21.096290397504809</v>
      </c>
      <c r="E53" s="31"/>
    </row>
    <row r="54" spans="1:5" x14ac:dyDescent="0.3">
      <c r="A54" s="7" t="s">
        <v>86</v>
      </c>
      <c r="B54" s="15" t="s">
        <v>87</v>
      </c>
      <c r="C54" s="6">
        <v>31.9</v>
      </c>
      <c r="D54" s="49">
        <f t="shared" si="1"/>
        <v>4.233857588426571</v>
      </c>
      <c r="E54" s="31"/>
    </row>
    <row r="55" spans="1:5" x14ac:dyDescent="0.3">
      <c r="A55" s="7" t="s">
        <v>88</v>
      </c>
      <c r="B55" s="15" t="s">
        <v>89</v>
      </c>
      <c r="C55" s="6">
        <v>31.9</v>
      </c>
      <c r="D55" s="49">
        <f t="shared" si="1"/>
        <v>4.233857588426571</v>
      </c>
      <c r="E55" s="31"/>
    </row>
    <row r="56" spans="1:5" x14ac:dyDescent="0.3">
      <c r="A56" s="7" t="s">
        <v>90</v>
      </c>
      <c r="B56" s="15" t="s">
        <v>91</v>
      </c>
      <c r="C56" s="6">
        <v>31.9</v>
      </c>
      <c r="D56" s="49">
        <f t="shared" si="1"/>
        <v>4.233857588426571</v>
      </c>
      <c r="E56" s="31"/>
    </row>
    <row r="57" spans="1:5" x14ac:dyDescent="0.3">
      <c r="A57" s="7" t="s">
        <v>92</v>
      </c>
      <c r="B57" s="15" t="s">
        <v>93</v>
      </c>
      <c r="C57" s="6">
        <v>42.35</v>
      </c>
      <c r="D57" s="49">
        <f t="shared" si="1"/>
        <v>5.6208109363594136</v>
      </c>
      <c r="E57" s="31"/>
    </row>
    <row r="58" spans="1:5" x14ac:dyDescent="0.3">
      <c r="A58" s="7" t="s">
        <v>94</v>
      </c>
      <c r="B58" s="15" t="s">
        <v>95</v>
      </c>
      <c r="C58" s="6">
        <v>31.9</v>
      </c>
      <c r="D58" s="49">
        <f t="shared" si="1"/>
        <v>4.233857588426571</v>
      </c>
      <c r="E58" s="31"/>
    </row>
    <row r="59" spans="1:5" x14ac:dyDescent="0.3">
      <c r="A59" s="7" t="s">
        <v>96</v>
      </c>
      <c r="B59" s="15" t="s">
        <v>97</v>
      </c>
      <c r="C59" s="6">
        <v>31.9</v>
      </c>
      <c r="D59" s="49">
        <f t="shared" si="1"/>
        <v>4.233857588426571</v>
      </c>
      <c r="E59" s="31"/>
    </row>
    <row r="60" spans="1:5" x14ac:dyDescent="0.3">
      <c r="A60" s="7" t="s">
        <v>98</v>
      </c>
      <c r="B60" s="15" t="s">
        <v>99</v>
      </c>
      <c r="C60" s="6">
        <v>31.9</v>
      </c>
      <c r="D60" s="49">
        <f t="shared" si="1"/>
        <v>4.233857588426571</v>
      </c>
      <c r="E60" s="31"/>
    </row>
    <row r="61" spans="1:5" x14ac:dyDescent="0.3">
      <c r="A61" s="7" t="s">
        <v>100</v>
      </c>
      <c r="B61" s="15" t="s">
        <v>101</v>
      </c>
      <c r="C61" s="6">
        <v>42.35</v>
      </c>
      <c r="D61" s="49">
        <f t="shared" si="1"/>
        <v>5.6208109363594136</v>
      </c>
      <c r="E61" s="31"/>
    </row>
    <row r="62" spans="1:5" x14ac:dyDescent="0.3">
      <c r="A62" s="7" t="s">
        <v>102</v>
      </c>
      <c r="B62" s="15" t="s">
        <v>103</v>
      </c>
      <c r="C62" s="6">
        <v>63.8</v>
      </c>
      <c r="D62" s="49">
        <f t="shared" si="1"/>
        <v>8.467715176853142</v>
      </c>
      <c r="E62" s="31"/>
    </row>
    <row r="63" spans="1:5" x14ac:dyDescent="0.3">
      <c r="A63" s="7" t="s">
        <v>104</v>
      </c>
      <c r="B63" s="15" t="s">
        <v>105</v>
      </c>
      <c r="C63" s="6">
        <v>131.44999999999999</v>
      </c>
      <c r="D63" s="49">
        <f t="shared" si="1"/>
        <v>17.446413166102591</v>
      </c>
      <c r="E63" s="31"/>
    </row>
    <row r="64" spans="1:5" x14ac:dyDescent="0.3">
      <c r="A64" s="7" t="s">
        <v>106</v>
      </c>
      <c r="B64" s="15" t="s">
        <v>107</v>
      </c>
      <c r="C64" s="6">
        <v>31.9</v>
      </c>
      <c r="D64" s="49">
        <f t="shared" si="1"/>
        <v>4.233857588426571</v>
      </c>
      <c r="E64" s="31"/>
    </row>
    <row r="65" spans="1:5" x14ac:dyDescent="0.3">
      <c r="A65" s="7" t="s">
        <v>108</v>
      </c>
      <c r="B65" s="15" t="s">
        <v>109</v>
      </c>
      <c r="C65" s="6">
        <v>42.35</v>
      </c>
      <c r="D65" s="49">
        <f t="shared" si="1"/>
        <v>5.6208109363594136</v>
      </c>
      <c r="E65" s="31"/>
    </row>
    <row r="66" spans="1:5" x14ac:dyDescent="0.3">
      <c r="A66" s="7" t="s">
        <v>110</v>
      </c>
      <c r="B66" s="15" t="s">
        <v>111</v>
      </c>
      <c r="C66" s="6">
        <v>31.9</v>
      </c>
      <c r="D66" s="49">
        <f t="shared" si="1"/>
        <v>4.233857588426571</v>
      </c>
      <c r="E66" s="31"/>
    </row>
    <row r="67" spans="1:5" x14ac:dyDescent="0.3">
      <c r="A67" s="7" t="s">
        <v>112</v>
      </c>
      <c r="B67" s="15" t="s">
        <v>113</v>
      </c>
      <c r="C67" s="6">
        <v>31.9</v>
      </c>
      <c r="D67" s="49">
        <f t="shared" si="1"/>
        <v>4.233857588426571</v>
      </c>
      <c r="E67" s="31"/>
    </row>
    <row r="68" spans="1:5" x14ac:dyDescent="0.3">
      <c r="A68" s="7" t="s">
        <v>114</v>
      </c>
      <c r="B68" s="15" t="s">
        <v>115</v>
      </c>
      <c r="C68" s="6">
        <v>31.9</v>
      </c>
      <c r="D68" s="49">
        <f t="shared" si="1"/>
        <v>4.233857588426571</v>
      </c>
      <c r="E68" s="31"/>
    </row>
    <row r="69" spans="1:5" x14ac:dyDescent="0.3">
      <c r="A69" s="7" t="s">
        <v>116</v>
      </c>
      <c r="B69" s="15" t="s">
        <v>117</v>
      </c>
      <c r="C69" s="6">
        <v>15.95</v>
      </c>
      <c r="D69" s="49">
        <f t="shared" si="1"/>
        <v>2.1169287942132855</v>
      </c>
      <c r="E69" s="31"/>
    </row>
    <row r="70" spans="1:5" x14ac:dyDescent="0.3">
      <c r="A70" s="7" t="s">
        <v>118</v>
      </c>
      <c r="B70" s="15" t="s">
        <v>119</v>
      </c>
      <c r="C70" s="6">
        <v>15.95</v>
      </c>
      <c r="D70" s="49">
        <f t="shared" si="1"/>
        <v>2.1169287942132855</v>
      </c>
      <c r="E70" s="31"/>
    </row>
    <row r="71" spans="1:5" x14ac:dyDescent="0.3">
      <c r="A71" s="7" t="s">
        <v>120</v>
      </c>
      <c r="B71" s="15" t="s">
        <v>121</v>
      </c>
      <c r="C71" s="6">
        <v>1163.8</v>
      </c>
      <c r="D71" s="49">
        <f t="shared" si="1"/>
        <v>154.46280443294179</v>
      </c>
      <c r="E71" s="31"/>
    </row>
    <row r="72" spans="1:5" x14ac:dyDescent="0.3">
      <c r="A72" s="7" t="s">
        <v>122</v>
      </c>
      <c r="B72" s="15" t="s">
        <v>123</v>
      </c>
      <c r="C72" s="6">
        <v>476.3</v>
      </c>
      <c r="D72" s="49">
        <f t="shared" si="1"/>
        <v>63.21587364788639</v>
      </c>
      <c r="E72" s="31"/>
    </row>
    <row r="73" spans="1:5" x14ac:dyDescent="0.3">
      <c r="A73" s="7" t="s">
        <v>124</v>
      </c>
      <c r="B73" s="15" t="s">
        <v>125</v>
      </c>
      <c r="C73" s="6">
        <v>47.85</v>
      </c>
      <c r="D73" s="49">
        <f t="shared" si="1"/>
        <v>6.3507863826398561</v>
      </c>
      <c r="E73" s="31"/>
    </row>
    <row r="74" spans="1:5" x14ac:dyDescent="0.3">
      <c r="A74" s="7" t="s">
        <v>126</v>
      </c>
      <c r="B74" s="15" t="s">
        <v>127</v>
      </c>
      <c r="C74" s="6">
        <v>58.3</v>
      </c>
      <c r="D74" s="49">
        <f t="shared" si="1"/>
        <v>7.7377397305726978</v>
      </c>
      <c r="E74" s="31"/>
    </row>
    <row r="75" spans="1:5" x14ac:dyDescent="0.3">
      <c r="A75" s="7" t="s">
        <v>128</v>
      </c>
      <c r="B75" s="15" t="s">
        <v>129</v>
      </c>
      <c r="C75" s="6">
        <v>233.2</v>
      </c>
      <c r="D75" s="49">
        <f t="shared" si="1"/>
        <v>30.950958922290791</v>
      </c>
      <c r="E75" s="31"/>
    </row>
    <row r="76" spans="1:5" ht="28.8" x14ac:dyDescent="0.3">
      <c r="A76" s="7" t="s">
        <v>130</v>
      </c>
      <c r="B76" s="15" t="s">
        <v>131</v>
      </c>
      <c r="C76" s="6">
        <v>233.2</v>
      </c>
      <c r="D76" s="49">
        <f t="shared" ref="D76:D116" si="2">C76*1/7.5345</f>
        <v>30.950958922290791</v>
      </c>
      <c r="E76" s="31"/>
    </row>
    <row r="77" spans="1:5" x14ac:dyDescent="0.3">
      <c r="A77" s="7" t="s">
        <v>132</v>
      </c>
      <c r="B77" s="15" t="s">
        <v>133</v>
      </c>
      <c r="C77" s="6">
        <v>116.6</v>
      </c>
      <c r="D77" s="49">
        <f t="shared" si="2"/>
        <v>15.475479461145396</v>
      </c>
      <c r="E77" s="31"/>
    </row>
    <row r="78" spans="1:5" x14ac:dyDescent="0.3">
      <c r="A78" s="7" t="s">
        <v>134</v>
      </c>
      <c r="B78" s="15" t="s">
        <v>135</v>
      </c>
      <c r="C78" s="6">
        <v>74.25</v>
      </c>
      <c r="D78" s="49">
        <f t="shared" si="2"/>
        <v>9.8546685247859838</v>
      </c>
      <c r="E78" s="31"/>
    </row>
    <row r="79" spans="1:5" x14ac:dyDescent="0.3">
      <c r="A79" s="7" t="s">
        <v>136</v>
      </c>
      <c r="B79" s="15" t="s">
        <v>137</v>
      </c>
      <c r="C79" s="6">
        <v>63.8</v>
      </c>
      <c r="D79" s="49">
        <f t="shared" si="2"/>
        <v>8.467715176853142</v>
      </c>
      <c r="E79" s="31"/>
    </row>
    <row r="80" spans="1:5" ht="28.8" x14ac:dyDescent="0.3">
      <c r="A80" s="7" t="s">
        <v>138</v>
      </c>
      <c r="B80" s="15" t="s">
        <v>139</v>
      </c>
      <c r="C80" s="6">
        <v>148.5</v>
      </c>
      <c r="D80" s="49">
        <f t="shared" si="2"/>
        <v>19.709337049571968</v>
      </c>
      <c r="E80" s="31"/>
    </row>
    <row r="81" spans="1:5" x14ac:dyDescent="0.3">
      <c r="A81" s="7" t="s">
        <v>140</v>
      </c>
      <c r="B81" s="15" t="s">
        <v>141</v>
      </c>
      <c r="C81" s="6">
        <v>148.5</v>
      </c>
      <c r="D81" s="49">
        <f t="shared" si="2"/>
        <v>19.709337049571968</v>
      </c>
      <c r="E81" s="31"/>
    </row>
    <row r="82" spans="1:5" x14ac:dyDescent="0.3">
      <c r="A82" s="7" t="s">
        <v>142</v>
      </c>
      <c r="B82" s="15" t="s">
        <v>143</v>
      </c>
      <c r="C82" s="6">
        <v>148.5</v>
      </c>
      <c r="D82" s="49">
        <f t="shared" si="2"/>
        <v>19.709337049571968</v>
      </c>
      <c r="E82" s="31"/>
    </row>
    <row r="83" spans="1:5" x14ac:dyDescent="0.3">
      <c r="A83" s="7" t="s">
        <v>144</v>
      </c>
      <c r="B83" s="15" t="s">
        <v>145</v>
      </c>
      <c r="C83" s="6">
        <v>153.44999999999999</v>
      </c>
      <c r="D83" s="49">
        <f t="shared" si="2"/>
        <v>20.366314951224364</v>
      </c>
      <c r="E83" s="31"/>
    </row>
    <row r="84" spans="1:5" x14ac:dyDescent="0.3">
      <c r="A84" s="7" t="s">
        <v>146</v>
      </c>
      <c r="B84" s="15" t="s">
        <v>147</v>
      </c>
      <c r="C84" s="6">
        <v>68.75</v>
      </c>
      <c r="D84" s="49">
        <f t="shared" si="2"/>
        <v>9.1246930785055405</v>
      </c>
      <c r="E84" s="31"/>
    </row>
    <row r="85" spans="1:5" x14ac:dyDescent="0.3">
      <c r="A85" s="7" t="s">
        <v>148</v>
      </c>
      <c r="B85" s="15" t="s">
        <v>149</v>
      </c>
      <c r="C85" s="6">
        <v>94.6</v>
      </c>
      <c r="D85" s="49">
        <f t="shared" si="2"/>
        <v>12.555577676023622</v>
      </c>
      <c r="E85" s="31"/>
    </row>
    <row r="86" spans="1:5" x14ac:dyDescent="0.3">
      <c r="A86" s="7" t="s">
        <v>150</v>
      </c>
      <c r="B86" s="15" t="s">
        <v>151</v>
      </c>
      <c r="C86" s="6">
        <v>370.7</v>
      </c>
      <c r="D86" s="49">
        <f t="shared" si="2"/>
        <v>49.200345079301876</v>
      </c>
      <c r="E86" s="31"/>
    </row>
    <row r="87" spans="1:5" ht="28.8" x14ac:dyDescent="0.3">
      <c r="A87" s="7" t="s">
        <v>152</v>
      </c>
      <c r="B87" s="15" t="s">
        <v>153</v>
      </c>
      <c r="C87" s="6">
        <v>370.7</v>
      </c>
      <c r="D87" s="49">
        <f t="shared" si="2"/>
        <v>49.200345079301876</v>
      </c>
      <c r="E87" s="31"/>
    </row>
    <row r="88" spans="1:5" x14ac:dyDescent="0.3">
      <c r="A88" s="7" t="s">
        <v>154</v>
      </c>
      <c r="B88" s="15" t="s">
        <v>155</v>
      </c>
      <c r="C88" s="6">
        <v>158.94999999999999</v>
      </c>
      <c r="D88" s="49">
        <f t="shared" si="2"/>
        <v>21.096290397504809</v>
      </c>
      <c r="E88" s="31"/>
    </row>
    <row r="89" spans="1:5" ht="28.8" x14ac:dyDescent="0.3">
      <c r="A89" s="7" t="s">
        <v>156</v>
      </c>
      <c r="B89" s="15" t="s">
        <v>157</v>
      </c>
      <c r="C89" s="6">
        <v>158.94999999999999</v>
      </c>
      <c r="D89" s="49">
        <f t="shared" si="2"/>
        <v>21.096290397504809</v>
      </c>
      <c r="E89" s="31"/>
    </row>
    <row r="90" spans="1:5" x14ac:dyDescent="0.3">
      <c r="A90" s="7" t="s">
        <v>158</v>
      </c>
      <c r="B90" s="15" t="s">
        <v>159</v>
      </c>
      <c r="C90" s="6">
        <v>370.7</v>
      </c>
      <c r="D90" s="49">
        <f t="shared" si="2"/>
        <v>49.200345079301876</v>
      </c>
      <c r="E90" s="31"/>
    </row>
    <row r="91" spans="1:5" x14ac:dyDescent="0.3">
      <c r="A91" s="7" t="s">
        <v>160</v>
      </c>
      <c r="B91" s="15" t="s">
        <v>161</v>
      </c>
      <c r="C91" s="6">
        <v>370.7</v>
      </c>
      <c r="D91" s="49">
        <f t="shared" si="2"/>
        <v>49.200345079301876</v>
      </c>
      <c r="E91" s="31"/>
    </row>
    <row r="92" spans="1:5" x14ac:dyDescent="0.3">
      <c r="A92" s="7" t="s">
        <v>162</v>
      </c>
      <c r="B92" s="15" t="s">
        <v>163</v>
      </c>
      <c r="C92" s="6">
        <v>370.7</v>
      </c>
      <c r="D92" s="49">
        <f t="shared" si="2"/>
        <v>49.200345079301876</v>
      </c>
      <c r="E92" s="31"/>
    </row>
    <row r="93" spans="1:5" ht="28.8" x14ac:dyDescent="0.3">
      <c r="A93" s="7" t="s">
        <v>164</v>
      </c>
      <c r="B93" s="15" t="s">
        <v>165</v>
      </c>
      <c r="C93" s="6">
        <v>264.55</v>
      </c>
      <c r="D93" s="49">
        <f t="shared" si="2"/>
        <v>35.111818966089324</v>
      </c>
      <c r="E93" s="31"/>
    </row>
    <row r="94" spans="1:5" x14ac:dyDescent="0.3">
      <c r="A94" s="7" t="s">
        <v>166</v>
      </c>
      <c r="B94" s="15" t="s">
        <v>167</v>
      </c>
      <c r="C94" s="6">
        <v>423.5</v>
      </c>
      <c r="D94" s="49">
        <f t="shared" si="2"/>
        <v>56.208109363594133</v>
      </c>
      <c r="E94" s="31"/>
    </row>
    <row r="95" spans="1:5" x14ac:dyDescent="0.3">
      <c r="A95" s="7" t="s">
        <v>168</v>
      </c>
      <c r="B95" s="15" t="s">
        <v>169</v>
      </c>
      <c r="C95" s="6">
        <v>634.70000000000005</v>
      </c>
      <c r="D95" s="49">
        <f t="shared" si="2"/>
        <v>84.239166500763162</v>
      </c>
      <c r="E95" s="31"/>
    </row>
    <row r="96" spans="1:5" x14ac:dyDescent="0.3">
      <c r="A96" s="7" t="s">
        <v>170</v>
      </c>
      <c r="B96" s="15" t="s">
        <v>171</v>
      </c>
      <c r="C96" s="6">
        <v>264.55</v>
      </c>
      <c r="D96" s="49">
        <f t="shared" si="2"/>
        <v>35.111818966089324</v>
      </c>
      <c r="E96" s="31"/>
    </row>
    <row r="97" spans="1:5" x14ac:dyDescent="0.3">
      <c r="A97" s="7" t="s">
        <v>172</v>
      </c>
      <c r="B97" s="15" t="s">
        <v>173</v>
      </c>
      <c r="C97" s="6">
        <v>264.55</v>
      </c>
      <c r="D97" s="49">
        <f t="shared" si="2"/>
        <v>35.111818966089324</v>
      </c>
      <c r="E97" s="31"/>
    </row>
    <row r="98" spans="1:5" x14ac:dyDescent="0.3">
      <c r="A98" s="7" t="s">
        <v>174</v>
      </c>
      <c r="B98" s="15" t="s">
        <v>175</v>
      </c>
      <c r="C98" s="6">
        <v>58.3</v>
      </c>
      <c r="D98" s="49">
        <f t="shared" si="2"/>
        <v>7.7377397305726978</v>
      </c>
      <c r="E98" s="31"/>
    </row>
    <row r="99" spans="1:5" x14ac:dyDescent="0.3">
      <c r="A99" s="7" t="s">
        <v>176</v>
      </c>
      <c r="B99" s="15" t="s">
        <v>177</v>
      </c>
      <c r="C99" s="6">
        <v>42.35</v>
      </c>
      <c r="D99" s="49">
        <f t="shared" si="2"/>
        <v>5.6208109363594136</v>
      </c>
      <c r="E99" s="31"/>
    </row>
    <row r="100" spans="1:5" x14ac:dyDescent="0.3">
      <c r="A100" s="7" t="s">
        <v>178</v>
      </c>
      <c r="B100" s="15" t="s">
        <v>179</v>
      </c>
      <c r="C100" s="6">
        <v>476.3</v>
      </c>
      <c r="D100" s="49">
        <f t="shared" si="2"/>
        <v>63.21587364788639</v>
      </c>
      <c r="E100" s="31"/>
    </row>
    <row r="101" spans="1:5" x14ac:dyDescent="0.3">
      <c r="A101" s="7" t="s">
        <v>180</v>
      </c>
      <c r="B101" s="15" t="s">
        <v>181</v>
      </c>
      <c r="C101" s="6">
        <v>1163.8</v>
      </c>
      <c r="D101" s="49">
        <f t="shared" si="2"/>
        <v>154.46280443294179</v>
      </c>
      <c r="E101" s="31"/>
    </row>
    <row r="102" spans="1:5" x14ac:dyDescent="0.3">
      <c r="A102" s="7" t="s">
        <v>182</v>
      </c>
      <c r="B102" s="15" t="s">
        <v>183</v>
      </c>
      <c r="C102" s="6">
        <v>476.3</v>
      </c>
      <c r="D102" s="49">
        <f t="shared" si="2"/>
        <v>63.21587364788639</v>
      </c>
      <c r="E102" s="31"/>
    </row>
    <row r="103" spans="1:5" ht="30" customHeight="1" x14ac:dyDescent="0.3">
      <c r="A103" s="7" t="s">
        <v>184</v>
      </c>
      <c r="B103" s="15" t="s">
        <v>185</v>
      </c>
      <c r="C103" s="6">
        <v>47.85</v>
      </c>
      <c r="D103" s="49">
        <f t="shared" si="2"/>
        <v>6.3507863826398561</v>
      </c>
      <c r="E103" s="31"/>
    </row>
    <row r="104" spans="1:5" x14ac:dyDescent="0.3">
      <c r="A104" s="7" t="s">
        <v>186</v>
      </c>
      <c r="B104" s="15" t="s">
        <v>187</v>
      </c>
      <c r="C104" s="6">
        <v>529</v>
      </c>
      <c r="D104" s="49">
        <f t="shared" si="2"/>
        <v>70.210365651337185</v>
      </c>
      <c r="E104" s="31"/>
    </row>
    <row r="105" spans="1:5" x14ac:dyDescent="0.3">
      <c r="A105" s="7" t="s">
        <v>188</v>
      </c>
      <c r="B105" s="15" t="s">
        <v>189</v>
      </c>
      <c r="C105" s="6">
        <v>476.3</v>
      </c>
      <c r="D105" s="49">
        <f t="shared" si="2"/>
        <v>63.21587364788639</v>
      </c>
      <c r="E105" s="31"/>
    </row>
    <row r="106" spans="1:5" x14ac:dyDescent="0.3">
      <c r="A106" s="7" t="s">
        <v>190</v>
      </c>
      <c r="B106" s="15" t="s">
        <v>191</v>
      </c>
      <c r="C106" s="6">
        <v>264.55</v>
      </c>
      <c r="D106" s="49">
        <f t="shared" si="2"/>
        <v>35.111818966089324</v>
      </c>
      <c r="E106" s="31"/>
    </row>
    <row r="107" spans="1:5" x14ac:dyDescent="0.3">
      <c r="A107" s="7" t="s">
        <v>192</v>
      </c>
      <c r="B107" s="15" t="s">
        <v>193</v>
      </c>
      <c r="C107" s="6">
        <v>476.3</v>
      </c>
      <c r="D107" s="49">
        <f t="shared" si="2"/>
        <v>63.21587364788639</v>
      </c>
      <c r="E107" s="31"/>
    </row>
    <row r="108" spans="1:5" x14ac:dyDescent="0.3">
      <c r="A108" s="7" t="s">
        <v>194</v>
      </c>
      <c r="B108" s="15" t="s">
        <v>195</v>
      </c>
      <c r="C108" s="6">
        <v>31.9</v>
      </c>
      <c r="D108" s="49">
        <f t="shared" si="2"/>
        <v>4.233857588426571</v>
      </c>
      <c r="E108" s="31"/>
    </row>
    <row r="109" spans="1:5" x14ac:dyDescent="0.3">
      <c r="A109" s="7" t="s">
        <v>196</v>
      </c>
      <c r="B109" s="15" t="s">
        <v>197</v>
      </c>
      <c r="C109" s="6">
        <v>31.9</v>
      </c>
      <c r="D109" s="49">
        <f t="shared" si="2"/>
        <v>4.233857588426571</v>
      </c>
      <c r="E109" s="31"/>
    </row>
    <row r="110" spans="1:5" x14ac:dyDescent="0.3">
      <c r="A110" s="7" t="s">
        <v>198</v>
      </c>
      <c r="B110" s="15" t="s">
        <v>199</v>
      </c>
      <c r="C110" s="6">
        <v>31.9</v>
      </c>
      <c r="D110" s="49">
        <f t="shared" si="2"/>
        <v>4.233857588426571</v>
      </c>
      <c r="E110" s="31"/>
    </row>
    <row r="111" spans="1:5" x14ac:dyDescent="0.3">
      <c r="A111" s="7" t="s">
        <v>200</v>
      </c>
      <c r="B111" s="15" t="s">
        <v>201</v>
      </c>
      <c r="C111" s="6">
        <v>47.85</v>
      </c>
      <c r="D111" s="49">
        <f t="shared" si="2"/>
        <v>6.3507863826398561</v>
      </c>
      <c r="E111" s="31"/>
    </row>
    <row r="112" spans="1:5" ht="28.8" x14ac:dyDescent="0.3">
      <c r="A112" s="7" t="s">
        <v>202</v>
      </c>
      <c r="B112" s="15" t="s">
        <v>203</v>
      </c>
      <c r="C112" s="6">
        <v>42.35</v>
      </c>
      <c r="D112" s="49">
        <f t="shared" si="2"/>
        <v>5.6208109363594136</v>
      </c>
      <c r="E112" s="31"/>
    </row>
    <row r="113" spans="1:5" x14ac:dyDescent="0.3">
      <c r="A113" s="7" t="s">
        <v>204</v>
      </c>
      <c r="B113" s="15" t="s">
        <v>205</v>
      </c>
      <c r="C113" s="6">
        <v>106.15</v>
      </c>
      <c r="D113" s="49">
        <f t="shared" si="2"/>
        <v>14.088526113212556</v>
      </c>
      <c r="E113" s="31"/>
    </row>
    <row r="114" spans="1:5" ht="28.8" x14ac:dyDescent="0.3">
      <c r="A114" s="7" t="s">
        <v>206</v>
      </c>
      <c r="B114" s="15" t="s">
        <v>207</v>
      </c>
      <c r="C114" s="6">
        <v>1639.55</v>
      </c>
      <c r="D114" s="49">
        <f t="shared" si="2"/>
        <v>217.60568053620014</v>
      </c>
      <c r="E114" s="31"/>
    </row>
    <row r="115" spans="1:5" x14ac:dyDescent="0.3">
      <c r="A115" s="7" t="s">
        <v>208</v>
      </c>
      <c r="B115" s="15" t="s">
        <v>209</v>
      </c>
      <c r="C115" s="6">
        <v>47.85</v>
      </c>
      <c r="D115" s="49">
        <f t="shared" si="2"/>
        <v>6.3507863826398561</v>
      </c>
      <c r="E115" s="31"/>
    </row>
    <row r="116" spans="1:5" x14ac:dyDescent="0.3">
      <c r="A116" s="7" t="s">
        <v>210</v>
      </c>
      <c r="B116" s="15" t="s">
        <v>211</v>
      </c>
      <c r="C116" s="6">
        <v>259.60000000000002</v>
      </c>
      <c r="D116" s="49">
        <f t="shared" si="2"/>
        <v>34.454841064436927</v>
      </c>
      <c r="E116" s="31"/>
    </row>
    <row r="117" spans="1:5" x14ac:dyDescent="0.3">
      <c r="A117" s="7"/>
      <c r="B117" s="15"/>
      <c r="C117" s="6"/>
      <c r="D117" s="49"/>
      <c r="E117" s="31"/>
    </row>
    <row r="118" spans="1:5" x14ac:dyDescent="0.3">
      <c r="A118" s="13" t="s">
        <v>337</v>
      </c>
      <c r="B118" s="19" t="s">
        <v>304</v>
      </c>
      <c r="C118" s="4" t="s">
        <v>341</v>
      </c>
      <c r="D118" s="48" t="s">
        <v>340</v>
      </c>
      <c r="E118" s="16"/>
    </row>
    <row r="119" spans="1:5" x14ac:dyDescent="0.3">
      <c r="A119" s="7" t="s">
        <v>249</v>
      </c>
      <c r="B119" s="15" t="s">
        <v>376</v>
      </c>
      <c r="C119" s="6">
        <f t="shared" ref="C119:C144" si="3">D119*7.5345</f>
        <v>339.05250000000001</v>
      </c>
      <c r="D119" s="49">
        <v>45</v>
      </c>
      <c r="E119" s="31"/>
    </row>
    <row r="120" spans="1:5" ht="16.2" customHeight="1" x14ac:dyDescent="0.3">
      <c r="A120" s="7" t="s">
        <v>250</v>
      </c>
      <c r="B120" s="15" t="s">
        <v>240</v>
      </c>
      <c r="C120" s="6">
        <f t="shared" si="3"/>
        <v>37.672499999999999</v>
      </c>
      <c r="D120" s="49">
        <v>5</v>
      </c>
      <c r="E120" s="31"/>
    </row>
    <row r="121" spans="1:5" x14ac:dyDescent="0.3">
      <c r="A121" s="7" t="s">
        <v>251</v>
      </c>
      <c r="B121" s="15" t="s">
        <v>242</v>
      </c>
      <c r="C121" s="6">
        <f t="shared" si="3"/>
        <v>339.05250000000001</v>
      </c>
      <c r="D121" s="49">
        <v>45</v>
      </c>
      <c r="E121" s="31"/>
    </row>
    <row r="122" spans="1:5" x14ac:dyDescent="0.3">
      <c r="A122" s="7" t="s">
        <v>252</v>
      </c>
      <c r="B122" s="18" t="s">
        <v>306</v>
      </c>
      <c r="C122" s="6">
        <f t="shared" si="3"/>
        <v>414.39750000000004</v>
      </c>
      <c r="D122" s="49">
        <v>55</v>
      </c>
      <c r="E122" s="31"/>
    </row>
    <row r="123" spans="1:5" x14ac:dyDescent="0.3">
      <c r="A123" s="7" t="s">
        <v>260</v>
      </c>
      <c r="B123" s="18" t="s">
        <v>307</v>
      </c>
      <c r="C123" s="6">
        <f t="shared" si="3"/>
        <v>1054.8300000000002</v>
      </c>
      <c r="D123" s="49">
        <v>140</v>
      </c>
      <c r="E123" s="31"/>
    </row>
    <row r="124" spans="1:5" x14ac:dyDescent="0.3">
      <c r="A124" s="7" t="s">
        <v>261</v>
      </c>
      <c r="B124" s="18" t="s">
        <v>308</v>
      </c>
      <c r="C124" s="6">
        <f t="shared" si="3"/>
        <v>979.48500000000001</v>
      </c>
      <c r="D124" s="49">
        <v>130</v>
      </c>
      <c r="E124" s="31"/>
    </row>
    <row r="125" spans="1:5" x14ac:dyDescent="0.3">
      <c r="A125" s="7" t="s">
        <v>262</v>
      </c>
      <c r="B125" s="18" t="s">
        <v>309</v>
      </c>
      <c r="C125" s="6">
        <f t="shared" si="3"/>
        <v>527.41500000000008</v>
      </c>
      <c r="D125" s="49">
        <v>70</v>
      </c>
      <c r="E125" s="31"/>
    </row>
    <row r="126" spans="1:5" x14ac:dyDescent="0.3">
      <c r="A126" s="7" t="s">
        <v>263</v>
      </c>
      <c r="B126" s="18" t="s">
        <v>310</v>
      </c>
      <c r="C126" s="6">
        <f t="shared" si="3"/>
        <v>452.07000000000005</v>
      </c>
      <c r="D126" s="49">
        <v>60</v>
      </c>
      <c r="E126" s="31"/>
    </row>
    <row r="127" spans="1:5" ht="28.8" x14ac:dyDescent="0.3">
      <c r="A127" s="7" t="s">
        <v>264</v>
      </c>
      <c r="B127" s="18" t="s">
        <v>311</v>
      </c>
      <c r="C127" s="6">
        <f t="shared" si="3"/>
        <v>678.10500000000002</v>
      </c>
      <c r="D127" s="49">
        <v>90</v>
      </c>
      <c r="E127" s="31"/>
    </row>
    <row r="128" spans="1:5" x14ac:dyDescent="0.3">
      <c r="A128" s="7" t="s">
        <v>265</v>
      </c>
      <c r="B128" s="18" t="s">
        <v>312</v>
      </c>
      <c r="C128" s="6">
        <f t="shared" si="3"/>
        <v>188.36250000000001</v>
      </c>
      <c r="D128" s="49">
        <v>25</v>
      </c>
      <c r="E128" s="31"/>
    </row>
    <row r="129" spans="1:5" x14ac:dyDescent="0.3">
      <c r="A129" s="7" t="s">
        <v>266</v>
      </c>
      <c r="B129" s="18" t="s">
        <v>313</v>
      </c>
      <c r="C129" s="6">
        <f t="shared" si="3"/>
        <v>150.69</v>
      </c>
      <c r="D129" s="49">
        <v>20</v>
      </c>
      <c r="E129" s="31"/>
    </row>
    <row r="130" spans="1:5" x14ac:dyDescent="0.3">
      <c r="A130" s="7" t="s">
        <v>267</v>
      </c>
      <c r="B130" s="18" t="s">
        <v>314</v>
      </c>
      <c r="C130" s="6">
        <f t="shared" si="3"/>
        <v>67.810500000000005</v>
      </c>
      <c r="D130" s="49">
        <v>9</v>
      </c>
      <c r="E130" s="31"/>
    </row>
    <row r="131" spans="1:5" x14ac:dyDescent="0.3">
      <c r="A131" s="7" t="s">
        <v>268</v>
      </c>
      <c r="B131" s="18" t="s">
        <v>315</v>
      </c>
      <c r="C131" s="6">
        <f t="shared" si="3"/>
        <v>60.276000000000003</v>
      </c>
      <c r="D131" s="49">
        <v>8</v>
      </c>
      <c r="E131" s="31"/>
    </row>
    <row r="132" spans="1:5" x14ac:dyDescent="0.3">
      <c r="A132" s="7" t="s">
        <v>269</v>
      </c>
      <c r="B132" s="18" t="s">
        <v>316</v>
      </c>
      <c r="C132" s="6">
        <f t="shared" si="3"/>
        <v>150.69</v>
      </c>
      <c r="D132" s="49">
        <v>20</v>
      </c>
      <c r="E132" s="31"/>
    </row>
    <row r="133" spans="1:5" x14ac:dyDescent="0.3">
      <c r="A133" s="7" t="s">
        <v>270</v>
      </c>
      <c r="B133" s="18" t="s">
        <v>317</v>
      </c>
      <c r="C133" s="6">
        <f t="shared" si="3"/>
        <v>37.672499999999999</v>
      </c>
      <c r="D133" s="49">
        <v>5</v>
      </c>
      <c r="E133" s="31"/>
    </row>
    <row r="134" spans="1:5" x14ac:dyDescent="0.3">
      <c r="A134" s="7" t="s">
        <v>271</v>
      </c>
      <c r="B134" s="18" t="s">
        <v>377</v>
      </c>
      <c r="C134" s="6">
        <f t="shared" si="3"/>
        <v>75.344999999999999</v>
      </c>
      <c r="D134" s="49">
        <v>10</v>
      </c>
      <c r="E134" s="31"/>
    </row>
    <row r="135" spans="1:5" x14ac:dyDescent="0.3">
      <c r="A135" s="7" t="s">
        <v>272</v>
      </c>
      <c r="B135" s="18" t="s">
        <v>101</v>
      </c>
      <c r="C135" s="6">
        <f t="shared" si="3"/>
        <v>37.672499999999999</v>
      </c>
      <c r="D135" s="49">
        <v>5</v>
      </c>
      <c r="E135" s="31"/>
    </row>
    <row r="136" spans="1:5" x14ac:dyDescent="0.3">
      <c r="A136" s="7" t="s">
        <v>273</v>
      </c>
      <c r="B136" s="18" t="s">
        <v>226</v>
      </c>
      <c r="C136" s="6">
        <f t="shared" si="3"/>
        <v>203.4315</v>
      </c>
      <c r="D136" s="49">
        <v>27</v>
      </c>
      <c r="E136" s="31"/>
    </row>
    <row r="137" spans="1:5" ht="14.7" customHeight="1" x14ac:dyDescent="0.3">
      <c r="A137" s="7" t="s">
        <v>274</v>
      </c>
      <c r="B137" s="18" t="s">
        <v>349</v>
      </c>
      <c r="C137" s="6">
        <f t="shared" si="3"/>
        <v>452.07000000000005</v>
      </c>
      <c r="D137" s="49">
        <v>60</v>
      </c>
      <c r="E137" s="31"/>
    </row>
    <row r="138" spans="1:5" ht="13.95" customHeight="1" x14ac:dyDescent="0.3">
      <c r="A138" s="7" t="s">
        <v>275</v>
      </c>
      <c r="B138" s="15" t="s">
        <v>386</v>
      </c>
      <c r="C138" s="6">
        <f t="shared" si="3"/>
        <v>37.672499999999999</v>
      </c>
      <c r="D138" s="49">
        <v>5</v>
      </c>
      <c r="E138" s="31"/>
    </row>
    <row r="139" spans="1:5" x14ac:dyDescent="0.3">
      <c r="A139" s="7" t="s">
        <v>276</v>
      </c>
      <c r="B139" s="15" t="s">
        <v>241</v>
      </c>
      <c r="C139" s="6">
        <f t="shared" si="3"/>
        <v>203.4315</v>
      </c>
      <c r="D139" s="31">
        <v>27</v>
      </c>
      <c r="E139" s="31"/>
    </row>
    <row r="140" spans="1:5" x14ac:dyDescent="0.3">
      <c r="A140" s="7" t="s">
        <v>277</v>
      </c>
      <c r="B140" s="15" t="s">
        <v>243</v>
      </c>
      <c r="C140" s="6">
        <f t="shared" si="3"/>
        <v>60.276000000000003</v>
      </c>
      <c r="D140" s="31">
        <v>8</v>
      </c>
      <c r="E140" s="31"/>
    </row>
    <row r="141" spans="1:5" x14ac:dyDescent="0.3">
      <c r="A141" s="7" t="s">
        <v>278</v>
      </c>
      <c r="B141" s="15" t="s">
        <v>244</v>
      </c>
      <c r="C141" s="6">
        <f t="shared" si="3"/>
        <v>82.879500000000007</v>
      </c>
      <c r="D141" s="31">
        <v>11</v>
      </c>
      <c r="E141" s="31"/>
    </row>
    <row r="142" spans="1:5" x14ac:dyDescent="0.3">
      <c r="A142" s="7" t="s">
        <v>279</v>
      </c>
      <c r="B142" s="15" t="s">
        <v>245</v>
      </c>
      <c r="C142" s="6">
        <f t="shared" si="3"/>
        <v>82.879500000000007</v>
      </c>
      <c r="D142" s="31">
        <v>11</v>
      </c>
      <c r="E142" s="31"/>
    </row>
    <row r="143" spans="1:5" x14ac:dyDescent="0.3">
      <c r="A143" s="7" t="s">
        <v>280</v>
      </c>
      <c r="B143" s="15" t="s">
        <v>246</v>
      </c>
      <c r="C143" s="6">
        <f t="shared" si="3"/>
        <v>203.4315</v>
      </c>
      <c r="D143" s="31">
        <v>27</v>
      </c>
      <c r="E143" s="31"/>
    </row>
    <row r="144" spans="1:5" x14ac:dyDescent="0.3">
      <c r="A144" s="7" t="s">
        <v>281</v>
      </c>
      <c r="B144" s="15" t="s">
        <v>247</v>
      </c>
      <c r="C144" s="6">
        <f t="shared" si="3"/>
        <v>203.4315</v>
      </c>
      <c r="D144" s="49">
        <v>27</v>
      </c>
      <c r="E144" s="31"/>
    </row>
    <row r="145" spans="1:5" x14ac:dyDescent="0.3">
      <c r="A145" s="7"/>
      <c r="B145" s="15"/>
      <c r="C145" s="7"/>
      <c r="D145" s="7"/>
    </row>
    <row r="146" spans="1:5" x14ac:dyDescent="0.3">
      <c r="A146" s="16" t="s">
        <v>337</v>
      </c>
      <c r="B146" s="20" t="s">
        <v>303</v>
      </c>
      <c r="C146" s="4" t="s">
        <v>341</v>
      </c>
      <c r="D146" s="13" t="s">
        <v>340</v>
      </c>
      <c r="E146" s="16"/>
    </row>
    <row r="147" spans="1:5" x14ac:dyDescent="0.3">
      <c r="A147" s="7" t="s">
        <v>282</v>
      </c>
      <c r="B147" s="18" t="s">
        <v>231</v>
      </c>
      <c r="C147" s="6">
        <f t="shared" ref="C147:C148" si="4">D147*7.5345</f>
        <v>1356.21</v>
      </c>
      <c r="D147" s="49">
        <v>180</v>
      </c>
      <c r="E147" s="31"/>
    </row>
    <row r="148" spans="1:5" x14ac:dyDescent="0.3">
      <c r="A148" s="7" t="s">
        <v>283</v>
      </c>
      <c r="B148" s="18" t="s">
        <v>232</v>
      </c>
      <c r="C148" s="6">
        <f t="shared" si="4"/>
        <v>1054.8300000000002</v>
      </c>
      <c r="D148" s="49">
        <v>140</v>
      </c>
      <c r="E148" s="31"/>
    </row>
    <row r="149" spans="1:5" ht="28.8" x14ac:dyDescent="0.3">
      <c r="A149" s="7" t="s">
        <v>284</v>
      </c>
      <c r="B149" s="18" t="s">
        <v>233</v>
      </c>
      <c r="C149" s="10" t="s">
        <v>408</v>
      </c>
      <c r="D149" s="7" t="s">
        <v>397</v>
      </c>
    </row>
    <row r="150" spans="1:5" ht="28.8" x14ac:dyDescent="0.3">
      <c r="A150" s="7" t="s">
        <v>285</v>
      </c>
      <c r="B150" s="18" t="s">
        <v>234</v>
      </c>
      <c r="C150" s="10" t="s">
        <v>403</v>
      </c>
      <c r="D150" s="7" t="s">
        <v>398</v>
      </c>
    </row>
    <row r="151" spans="1:5" ht="28.8" x14ac:dyDescent="0.3">
      <c r="A151" s="7" t="s">
        <v>286</v>
      </c>
      <c r="B151" s="18" t="s">
        <v>224</v>
      </c>
      <c r="C151" s="6">
        <f t="shared" ref="C151" si="5">D151*7.5345</f>
        <v>331.51800000000003</v>
      </c>
      <c r="D151" s="49">
        <v>44</v>
      </c>
      <c r="E151" s="31"/>
    </row>
    <row r="152" spans="1:5" ht="28.8" x14ac:dyDescent="0.3">
      <c r="A152" s="7" t="s">
        <v>287</v>
      </c>
      <c r="B152" s="18" t="s">
        <v>296</v>
      </c>
      <c r="C152" s="10" t="s">
        <v>406</v>
      </c>
      <c r="D152" s="53" t="s">
        <v>399</v>
      </c>
    </row>
    <row r="153" spans="1:5" ht="28.8" x14ac:dyDescent="0.3">
      <c r="A153" s="7" t="s">
        <v>288</v>
      </c>
      <c r="B153" s="18" t="s">
        <v>297</v>
      </c>
      <c r="C153" s="10" t="s">
        <v>367</v>
      </c>
      <c r="D153" s="53" t="s">
        <v>400</v>
      </c>
    </row>
    <row r="154" spans="1:5" ht="70.2" customHeight="1" x14ac:dyDescent="0.3">
      <c r="A154" s="7" t="s">
        <v>289</v>
      </c>
      <c r="B154" s="18" t="s">
        <v>298</v>
      </c>
      <c r="C154" s="23" t="s">
        <v>407</v>
      </c>
      <c r="D154" s="54" t="s">
        <v>401</v>
      </c>
      <c r="E154" s="34"/>
    </row>
    <row r="155" spans="1:5" ht="57.6" customHeight="1" x14ac:dyDescent="0.3">
      <c r="A155" s="7" t="s">
        <v>290</v>
      </c>
      <c r="B155" s="18" t="s">
        <v>300</v>
      </c>
      <c r="C155" s="11" t="s">
        <v>373</v>
      </c>
      <c r="D155" s="55" t="s">
        <v>402</v>
      </c>
      <c r="E155" s="35"/>
    </row>
    <row r="156" spans="1:5" ht="57.6" customHeight="1" x14ac:dyDescent="0.3">
      <c r="A156" s="7" t="s">
        <v>291</v>
      </c>
      <c r="B156" s="18" t="s">
        <v>238</v>
      </c>
      <c r="C156" s="11" t="s">
        <v>248</v>
      </c>
      <c r="D156" s="55" t="s">
        <v>248</v>
      </c>
      <c r="E156" s="35"/>
    </row>
    <row r="157" spans="1:5" x14ac:dyDescent="0.3">
      <c r="A157" s="7" t="s">
        <v>292</v>
      </c>
      <c r="B157" s="18" t="s">
        <v>225</v>
      </c>
      <c r="C157" s="6">
        <f t="shared" ref="C157:C181" si="6">D157*7.5345</f>
        <v>7534.5</v>
      </c>
      <c r="D157" s="49">
        <v>1000</v>
      </c>
      <c r="E157" s="31"/>
    </row>
    <row r="158" spans="1:5" ht="28.8" x14ac:dyDescent="0.3">
      <c r="A158" s="7" t="s">
        <v>293</v>
      </c>
      <c r="B158" s="18" t="s">
        <v>357</v>
      </c>
      <c r="C158" s="6">
        <f t="shared" si="6"/>
        <v>226.03500000000003</v>
      </c>
      <c r="D158" s="49">
        <v>30</v>
      </c>
      <c r="E158" s="31"/>
    </row>
    <row r="159" spans="1:5" x14ac:dyDescent="0.3">
      <c r="A159" s="7" t="s">
        <v>294</v>
      </c>
      <c r="B159" s="18" t="s">
        <v>239</v>
      </c>
      <c r="C159" s="6">
        <f t="shared" si="6"/>
        <v>1130.175</v>
      </c>
      <c r="D159" s="49">
        <v>150</v>
      </c>
      <c r="E159" s="31"/>
    </row>
    <row r="160" spans="1:5" x14ac:dyDescent="0.3">
      <c r="A160" s="7" t="s">
        <v>295</v>
      </c>
      <c r="B160" s="18" t="s">
        <v>255</v>
      </c>
      <c r="C160" s="6">
        <f t="shared" si="6"/>
        <v>1356.21</v>
      </c>
      <c r="D160" s="49">
        <v>180</v>
      </c>
      <c r="E160" s="31"/>
    </row>
    <row r="161" spans="1:5" x14ac:dyDescent="0.3">
      <c r="A161" s="7" t="s">
        <v>302</v>
      </c>
      <c r="B161" s="18" t="s">
        <v>256</v>
      </c>
      <c r="C161" s="6">
        <f t="shared" si="6"/>
        <v>1732.9350000000002</v>
      </c>
      <c r="D161" s="49">
        <v>230</v>
      </c>
      <c r="E161" s="31"/>
    </row>
    <row r="162" spans="1:5" x14ac:dyDescent="0.3">
      <c r="A162" s="7" t="s">
        <v>320</v>
      </c>
      <c r="B162" s="18" t="s">
        <v>257</v>
      </c>
      <c r="C162" s="6">
        <f t="shared" si="6"/>
        <v>828.79500000000007</v>
      </c>
      <c r="D162" s="49">
        <v>110</v>
      </c>
      <c r="E162" s="31"/>
    </row>
    <row r="163" spans="1:5" x14ac:dyDescent="0.3">
      <c r="A163" s="7" t="s">
        <v>321</v>
      </c>
      <c r="B163" s="18" t="s">
        <v>258</v>
      </c>
      <c r="C163" s="6">
        <f t="shared" si="6"/>
        <v>1054.8300000000002</v>
      </c>
      <c r="D163" s="49">
        <v>140</v>
      </c>
      <c r="E163" s="31"/>
    </row>
    <row r="164" spans="1:5" x14ac:dyDescent="0.3">
      <c r="A164" s="7" t="s">
        <v>322</v>
      </c>
      <c r="B164" s="18" t="s">
        <v>259</v>
      </c>
      <c r="C164" s="6">
        <f t="shared" si="6"/>
        <v>1280.865</v>
      </c>
      <c r="D164" s="49">
        <v>170</v>
      </c>
      <c r="E164" s="31"/>
    </row>
    <row r="165" spans="1:5" x14ac:dyDescent="0.3">
      <c r="A165" s="12"/>
      <c r="B165" s="20"/>
      <c r="C165" s="6">
        <f t="shared" si="6"/>
        <v>0</v>
      </c>
      <c r="D165" s="52"/>
    </row>
    <row r="166" spans="1:5" x14ac:dyDescent="0.3">
      <c r="A166" s="17" t="s">
        <v>337</v>
      </c>
      <c r="B166" s="19" t="s">
        <v>229</v>
      </c>
      <c r="C166" s="6">
        <f t="shared" si="6"/>
        <v>0</v>
      </c>
      <c r="D166" s="57"/>
      <c r="E166" s="1"/>
    </row>
    <row r="167" spans="1:5" ht="28.8" x14ac:dyDescent="0.3">
      <c r="A167" s="7" t="s">
        <v>323</v>
      </c>
      <c r="B167" s="18" t="s">
        <v>216</v>
      </c>
      <c r="C167" s="6">
        <f t="shared" si="6"/>
        <v>1808.2800000000002</v>
      </c>
      <c r="D167" s="49">
        <v>240</v>
      </c>
      <c r="E167" s="31"/>
    </row>
    <row r="168" spans="1:5" ht="28.8" x14ac:dyDescent="0.3">
      <c r="A168" s="14" t="s">
        <v>324</v>
      </c>
      <c r="B168" s="18" t="s">
        <v>253</v>
      </c>
      <c r="C168" s="6">
        <f t="shared" si="6"/>
        <v>1506.9</v>
      </c>
      <c r="D168" s="49">
        <v>200</v>
      </c>
      <c r="E168" s="31"/>
    </row>
    <row r="169" spans="1:5" ht="28.8" x14ac:dyDescent="0.3">
      <c r="A169" s="7" t="s">
        <v>325</v>
      </c>
      <c r="B169" s="18" t="s">
        <v>217</v>
      </c>
      <c r="C169" s="6">
        <f t="shared" si="6"/>
        <v>1054.8300000000002</v>
      </c>
      <c r="D169" s="49">
        <v>140</v>
      </c>
      <c r="E169" s="31"/>
    </row>
    <row r="170" spans="1:5" ht="28.8" x14ac:dyDescent="0.3">
      <c r="A170" s="7" t="s">
        <v>326</v>
      </c>
      <c r="B170" s="18" t="s">
        <v>218</v>
      </c>
      <c r="C170" s="6">
        <f t="shared" si="6"/>
        <v>1205.52</v>
      </c>
      <c r="D170" s="49">
        <v>160</v>
      </c>
      <c r="E170" s="31"/>
    </row>
    <row r="171" spans="1:5" ht="43.2" x14ac:dyDescent="0.3">
      <c r="A171" s="14" t="s">
        <v>327</v>
      </c>
      <c r="B171" s="18" t="s">
        <v>219</v>
      </c>
      <c r="C171" s="6">
        <f t="shared" si="6"/>
        <v>1017.1575</v>
      </c>
      <c r="D171" s="49">
        <v>135</v>
      </c>
      <c r="E171" s="31"/>
    </row>
    <row r="172" spans="1:5" ht="28.8" x14ac:dyDescent="0.3">
      <c r="A172" s="14" t="s">
        <v>328</v>
      </c>
      <c r="B172" s="18" t="s">
        <v>254</v>
      </c>
      <c r="C172" s="6">
        <f t="shared" si="6"/>
        <v>753.45</v>
      </c>
      <c r="D172" s="49">
        <v>100</v>
      </c>
      <c r="E172" s="31"/>
    </row>
    <row r="173" spans="1:5" ht="28.8" x14ac:dyDescent="0.3">
      <c r="A173" s="7" t="s">
        <v>329</v>
      </c>
      <c r="B173" s="18" t="s">
        <v>214</v>
      </c>
      <c r="C173" s="6">
        <f t="shared" si="6"/>
        <v>1054.8300000000002</v>
      </c>
      <c r="D173" s="49">
        <v>140</v>
      </c>
      <c r="E173" s="31"/>
    </row>
    <row r="174" spans="1:5" ht="28.8" x14ac:dyDescent="0.3">
      <c r="A174" s="7" t="s">
        <v>330</v>
      </c>
      <c r="B174" s="18" t="s">
        <v>215</v>
      </c>
      <c r="C174" s="6">
        <f t="shared" si="6"/>
        <v>527.41500000000008</v>
      </c>
      <c r="D174" s="49">
        <v>70</v>
      </c>
      <c r="E174" s="31"/>
    </row>
    <row r="175" spans="1:5" x14ac:dyDescent="0.3">
      <c r="A175" s="7" t="s">
        <v>331</v>
      </c>
      <c r="B175" s="18" t="s">
        <v>220</v>
      </c>
      <c r="C175" s="6">
        <f t="shared" si="6"/>
        <v>414.39750000000004</v>
      </c>
      <c r="D175" s="49">
        <v>55</v>
      </c>
      <c r="E175" s="31"/>
    </row>
    <row r="176" spans="1:5" ht="28.8" x14ac:dyDescent="0.3">
      <c r="A176" s="7" t="s">
        <v>332</v>
      </c>
      <c r="B176" s="18" t="s">
        <v>221</v>
      </c>
      <c r="C176" s="6">
        <f t="shared" si="6"/>
        <v>828.79500000000007</v>
      </c>
      <c r="D176" s="49">
        <v>110</v>
      </c>
      <c r="E176" s="31"/>
    </row>
    <row r="177" spans="1:5" ht="28.8" x14ac:dyDescent="0.3">
      <c r="A177" s="7" t="s">
        <v>333</v>
      </c>
      <c r="B177" s="18" t="s">
        <v>222</v>
      </c>
      <c r="C177" s="6">
        <f t="shared" si="6"/>
        <v>527.41500000000008</v>
      </c>
      <c r="D177" s="49">
        <v>70</v>
      </c>
      <c r="E177" s="31"/>
    </row>
    <row r="178" spans="1:5" x14ac:dyDescent="0.3">
      <c r="A178" s="7" t="s">
        <v>334</v>
      </c>
      <c r="B178" s="18" t="s">
        <v>223</v>
      </c>
      <c r="C178" s="6">
        <f t="shared" si="6"/>
        <v>414.39750000000004</v>
      </c>
      <c r="D178" s="49">
        <v>55</v>
      </c>
      <c r="E178" s="31"/>
    </row>
    <row r="179" spans="1:5" ht="28.8" x14ac:dyDescent="0.3">
      <c r="A179" s="7" t="s">
        <v>335</v>
      </c>
      <c r="B179" s="18" t="s">
        <v>212</v>
      </c>
      <c r="C179" s="6">
        <f t="shared" si="6"/>
        <v>828.79500000000007</v>
      </c>
      <c r="D179" s="49">
        <v>110</v>
      </c>
      <c r="E179" s="31"/>
    </row>
    <row r="180" spans="1:5" ht="28.8" x14ac:dyDescent="0.3">
      <c r="A180" s="7" t="s">
        <v>336</v>
      </c>
      <c r="B180" s="18" t="s">
        <v>213</v>
      </c>
      <c r="C180" s="6">
        <f t="shared" si="6"/>
        <v>828.79500000000007</v>
      </c>
      <c r="D180" s="49">
        <v>110</v>
      </c>
      <c r="E180" s="31"/>
    </row>
    <row r="181" spans="1:5" x14ac:dyDescent="0.3">
      <c r="A181" s="7" t="s">
        <v>346</v>
      </c>
      <c r="B181" s="18" t="s">
        <v>338</v>
      </c>
      <c r="C181" s="6">
        <f t="shared" si="6"/>
        <v>45.207000000000001</v>
      </c>
      <c r="D181" s="49">
        <v>6</v>
      </c>
      <c r="E181" s="31"/>
    </row>
    <row r="182" spans="1:5" x14ac:dyDescent="0.3">
      <c r="A182" s="7"/>
      <c r="B182" s="18"/>
      <c r="C182" s="8"/>
      <c r="D182" s="6"/>
      <c r="E182" s="31"/>
    </row>
    <row r="183" spans="1:5" x14ac:dyDescent="0.3">
      <c r="D183" s="1"/>
      <c r="E183" s="1"/>
    </row>
    <row r="184" spans="1:5" x14ac:dyDescent="0.3">
      <c r="B184" t="s">
        <v>389</v>
      </c>
      <c r="D184" s="62" t="s">
        <v>388</v>
      </c>
      <c r="E184" s="1"/>
    </row>
    <row r="185" spans="1:5" x14ac:dyDescent="0.3">
      <c r="A185" s="2"/>
      <c r="B185" s="2"/>
      <c r="C185" s="2"/>
    </row>
    <row r="186" spans="1:5" x14ac:dyDescent="0.3">
      <c r="A186" s="2"/>
    </row>
    <row r="187" spans="1:5" x14ac:dyDescent="0.3">
      <c r="A187" s="2"/>
    </row>
    <row r="188" spans="1:5" x14ac:dyDescent="0.3">
      <c r="A188" s="2"/>
      <c r="B188" s="2"/>
      <c r="C188" s="2"/>
    </row>
    <row r="189" spans="1:5" x14ac:dyDescent="0.3">
      <c r="A189" s="2"/>
      <c r="B189" s="2"/>
      <c r="C189" s="3"/>
    </row>
    <row r="190" spans="1:5" x14ac:dyDescent="0.3">
      <c r="A190" s="2"/>
      <c r="B190" s="2"/>
      <c r="C190" s="2"/>
    </row>
    <row r="191" spans="1:5" x14ac:dyDescent="0.3">
      <c r="A191" s="2"/>
      <c r="B191" s="2"/>
      <c r="C191" s="2"/>
    </row>
    <row r="192" spans="1:5" x14ac:dyDescent="0.3">
      <c r="A192" s="2"/>
      <c r="B192" s="2"/>
      <c r="C192" s="2"/>
    </row>
    <row r="193" spans="1:3" x14ac:dyDescent="0.3">
      <c r="A193" s="2"/>
      <c r="B193" s="2"/>
      <c r="C193" s="2"/>
    </row>
    <row r="194" spans="1:3" x14ac:dyDescent="0.3">
      <c r="A194" s="2"/>
      <c r="B194" s="2"/>
      <c r="C194" s="2"/>
    </row>
    <row r="195" spans="1:3" x14ac:dyDescent="0.3">
      <c r="A195" s="2"/>
      <c r="B195" s="2"/>
      <c r="C195" s="2"/>
    </row>
    <row r="196" spans="1:3" x14ac:dyDescent="0.3">
      <c r="A196" s="2"/>
      <c r="B196" s="2"/>
      <c r="C196" s="2"/>
    </row>
    <row r="197" spans="1:3" x14ac:dyDescent="0.3">
      <c r="A197" s="2"/>
      <c r="B197" s="2"/>
      <c r="C197" s="2"/>
    </row>
    <row r="198" spans="1:3" x14ac:dyDescent="0.3">
      <c r="A198" s="2"/>
      <c r="B198" s="2"/>
      <c r="C198" s="2"/>
    </row>
    <row r="199" spans="1:3" x14ac:dyDescent="0.3">
      <c r="A199" s="2"/>
      <c r="B199" s="2"/>
      <c r="C199" s="2"/>
    </row>
    <row r="200" spans="1:3" x14ac:dyDescent="0.3">
      <c r="A200" s="2"/>
      <c r="B200" s="2"/>
      <c r="C200" s="2"/>
    </row>
    <row r="201" spans="1:3" x14ac:dyDescent="0.3">
      <c r="A201" s="2"/>
      <c r="B201" s="2"/>
      <c r="C201" s="2"/>
    </row>
  </sheetData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D58E7-211C-4F0C-BAAE-528C96E8E068}">
  <dimension ref="A1:M201"/>
  <sheetViews>
    <sheetView topLeftCell="A187" workbookViewId="0">
      <selection activeCell="I159" sqref="I159"/>
    </sheetView>
  </sheetViews>
  <sheetFormatPr defaultRowHeight="14.4" x14ac:dyDescent="0.3"/>
  <cols>
    <col min="1" max="1" width="8.5546875" customWidth="1"/>
    <col min="2" max="2" width="37.88671875" customWidth="1"/>
    <col min="3" max="3" width="12.44140625" customWidth="1"/>
    <col min="4" max="4" width="10.6640625" customWidth="1"/>
    <col min="5" max="5" width="1.21875" customWidth="1"/>
    <col min="6" max="6" width="8.88671875" customWidth="1"/>
    <col min="7" max="7" width="11" customWidth="1"/>
    <col min="8" max="8" width="9" customWidth="1"/>
    <col min="9" max="9" width="9.44140625" customWidth="1"/>
    <col min="10" max="10" width="10.77734375" customWidth="1"/>
    <col min="11" max="11" width="10.5546875" customWidth="1"/>
    <col min="12" max="12" width="12.21875" customWidth="1"/>
    <col min="13" max="13" width="12" customWidth="1"/>
  </cols>
  <sheetData>
    <row r="1" spans="1:13" x14ac:dyDescent="0.3">
      <c r="A1" s="16" t="s">
        <v>347</v>
      </c>
    </row>
    <row r="2" spans="1:13" x14ac:dyDescent="0.3">
      <c r="C2" s="16"/>
    </row>
    <row r="3" spans="1:13" x14ac:dyDescent="0.3">
      <c r="A3" s="13" t="s">
        <v>337</v>
      </c>
      <c r="B3" s="13" t="s">
        <v>228</v>
      </c>
      <c r="C3" s="4" t="s">
        <v>341</v>
      </c>
      <c r="D3" s="13" t="s">
        <v>340</v>
      </c>
      <c r="E3" s="16"/>
    </row>
    <row r="4" spans="1:13" ht="10.95" customHeight="1" x14ac:dyDescent="0.3">
      <c r="A4" s="7"/>
      <c r="B4" s="13"/>
      <c r="C4" s="4"/>
      <c r="D4" s="63">
        <v>7.5345000000000004</v>
      </c>
      <c r="E4" s="16"/>
    </row>
    <row r="5" spans="1:13" ht="27" x14ac:dyDescent="0.3">
      <c r="A5" s="7" t="s">
        <v>358</v>
      </c>
      <c r="B5" s="47" t="s">
        <v>380</v>
      </c>
      <c r="C5" s="46">
        <v>47.85</v>
      </c>
      <c r="D5" s="49">
        <f t="shared" ref="D5:D10" si="0">C5*1/7.5345</f>
        <v>6.3507863826398561</v>
      </c>
      <c r="E5" s="16"/>
      <c r="L5" s="7"/>
      <c r="M5" s="7"/>
    </row>
    <row r="6" spans="1:13" ht="40.200000000000003" x14ac:dyDescent="0.3">
      <c r="A6" s="7" t="s">
        <v>359</v>
      </c>
      <c r="B6" s="47" t="s">
        <v>381</v>
      </c>
      <c r="C6" s="46">
        <v>26.95</v>
      </c>
      <c r="D6" s="49">
        <f t="shared" si="0"/>
        <v>3.5768796867741717</v>
      </c>
      <c r="E6" s="16"/>
      <c r="L6" s="7"/>
      <c r="M6" s="7"/>
    </row>
    <row r="7" spans="1:13" ht="27" x14ac:dyDescent="0.3">
      <c r="A7" s="7" t="s">
        <v>360</v>
      </c>
      <c r="B7" s="47" t="s">
        <v>382</v>
      </c>
      <c r="C7" s="46">
        <v>95.7</v>
      </c>
      <c r="D7" s="49">
        <f t="shared" si="0"/>
        <v>12.701572765279712</v>
      </c>
      <c r="E7" s="16"/>
      <c r="L7" s="7"/>
      <c r="M7" s="7"/>
    </row>
    <row r="8" spans="1:13" ht="27" x14ac:dyDescent="0.3">
      <c r="A8" s="7" t="s">
        <v>361</v>
      </c>
      <c r="B8" s="47" t="s">
        <v>383</v>
      </c>
      <c r="C8" s="46">
        <v>95.7</v>
      </c>
      <c r="D8" s="49">
        <f t="shared" si="0"/>
        <v>12.701572765279712</v>
      </c>
      <c r="E8" s="16"/>
      <c r="L8" s="7"/>
      <c r="M8" s="7"/>
    </row>
    <row r="9" spans="1:13" x14ac:dyDescent="0.3">
      <c r="A9" s="7" t="s">
        <v>362</v>
      </c>
      <c r="B9" s="47" t="s">
        <v>384</v>
      </c>
      <c r="C9" s="46">
        <v>74.25</v>
      </c>
      <c r="D9" s="49">
        <f t="shared" si="0"/>
        <v>9.8546685247859838</v>
      </c>
      <c r="E9" s="16"/>
      <c r="L9" s="7"/>
      <c r="M9" s="7"/>
    </row>
    <row r="10" spans="1:13" x14ac:dyDescent="0.3">
      <c r="A10" s="7" t="s">
        <v>363</v>
      </c>
      <c r="B10" s="47" t="s">
        <v>385</v>
      </c>
      <c r="C10" s="46">
        <v>846.45</v>
      </c>
      <c r="D10" s="49">
        <f t="shared" si="0"/>
        <v>112.34322118256023</v>
      </c>
      <c r="E10" s="16"/>
      <c r="L10" s="7"/>
      <c r="M10" s="7"/>
    </row>
    <row r="11" spans="1:13" x14ac:dyDescent="0.3">
      <c r="A11" s="7" t="s">
        <v>0</v>
      </c>
      <c r="B11" s="15" t="s">
        <v>1</v>
      </c>
      <c r="C11" s="6">
        <v>264.55</v>
      </c>
      <c r="D11" s="49">
        <f>C11*1/7.5345</f>
        <v>35.111818966089324</v>
      </c>
      <c r="E11" s="31"/>
      <c r="L11" s="7"/>
      <c r="M11" s="7"/>
    </row>
    <row r="12" spans="1:13" x14ac:dyDescent="0.3">
      <c r="A12" s="7" t="s">
        <v>2</v>
      </c>
      <c r="B12" s="15" t="s">
        <v>3</v>
      </c>
      <c r="C12" s="6">
        <v>158.94999999999999</v>
      </c>
      <c r="D12" s="49">
        <f t="shared" ref="D12:D75" si="1">C12*1/7.5345</f>
        <v>21.096290397504809</v>
      </c>
      <c r="E12" s="31"/>
      <c r="L12" s="7"/>
      <c r="M12" s="7"/>
    </row>
    <row r="13" spans="1:13" x14ac:dyDescent="0.3">
      <c r="A13" s="7" t="s">
        <v>4</v>
      </c>
      <c r="B13" s="15" t="s">
        <v>5</v>
      </c>
      <c r="C13" s="6">
        <v>264.55</v>
      </c>
      <c r="D13" s="49">
        <f t="shared" si="1"/>
        <v>35.111818966089324</v>
      </c>
      <c r="E13" s="31"/>
      <c r="L13" s="7"/>
      <c r="M13" s="7"/>
    </row>
    <row r="14" spans="1:13" ht="28.8" x14ac:dyDescent="0.3">
      <c r="A14" s="7" t="s">
        <v>6</v>
      </c>
      <c r="B14" s="15" t="s">
        <v>7</v>
      </c>
      <c r="C14" s="6">
        <v>158.94999999999999</v>
      </c>
      <c r="D14" s="49">
        <f t="shared" si="1"/>
        <v>21.096290397504809</v>
      </c>
      <c r="E14" s="31"/>
      <c r="L14" s="7"/>
      <c r="M14" s="7"/>
    </row>
    <row r="15" spans="1:13" ht="28.8" x14ac:dyDescent="0.3">
      <c r="A15" s="7" t="s">
        <v>8</v>
      </c>
      <c r="B15" s="15" t="s">
        <v>9</v>
      </c>
      <c r="C15" s="6">
        <v>211.75</v>
      </c>
      <c r="D15" s="49">
        <f t="shared" si="1"/>
        <v>28.104054681797066</v>
      </c>
      <c r="E15" s="31"/>
      <c r="L15" s="7"/>
      <c r="M15" s="7"/>
    </row>
    <row r="16" spans="1:13" x14ac:dyDescent="0.3">
      <c r="A16" s="7" t="s">
        <v>10</v>
      </c>
      <c r="B16" s="15" t="s">
        <v>11</v>
      </c>
      <c r="C16" s="6">
        <v>233.2</v>
      </c>
      <c r="D16" s="49">
        <f t="shared" si="1"/>
        <v>30.950958922290791</v>
      </c>
      <c r="E16" s="31"/>
      <c r="L16" s="7"/>
      <c r="M16" s="7"/>
    </row>
    <row r="17" spans="1:13" x14ac:dyDescent="0.3">
      <c r="A17" s="7" t="s">
        <v>12</v>
      </c>
      <c r="B17" s="15" t="s">
        <v>13</v>
      </c>
      <c r="C17" s="6">
        <v>161.15</v>
      </c>
      <c r="D17" s="49">
        <f t="shared" si="1"/>
        <v>21.388280576016989</v>
      </c>
      <c r="E17" s="31"/>
      <c r="L17" s="7"/>
      <c r="M17" s="7"/>
    </row>
    <row r="18" spans="1:13" x14ac:dyDescent="0.3">
      <c r="A18" s="7" t="s">
        <v>14</v>
      </c>
      <c r="B18" s="15" t="s">
        <v>15</v>
      </c>
      <c r="C18" s="6">
        <v>161.15</v>
      </c>
      <c r="D18" s="49">
        <f t="shared" si="1"/>
        <v>21.388280576016989</v>
      </c>
      <c r="E18" s="31"/>
      <c r="L18" s="7"/>
      <c r="M18" s="7"/>
    </row>
    <row r="19" spans="1:13" ht="28.8" x14ac:dyDescent="0.3">
      <c r="A19" s="7" t="s">
        <v>16</v>
      </c>
      <c r="B19" s="15" t="s">
        <v>17</v>
      </c>
      <c r="C19" s="6">
        <v>48.4</v>
      </c>
      <c r="D19" s="49">
        <f t="shared" si="1"/>
        <v>6.4237839272679</v>
      </c>
      <c r="E19" s="31"/>
      <c r="L19" s="7"/>
      <c r="M19" s="7"/>
    </row>
    <row r="20" spans="1:13" ht="28.8" x14ac:dyDescent="0.3">
      <c r="A20" s="7" t="s">
        <v>18</v>
      </c>
      <c r="B20" s="15" t="s">
        <v>19</v>
      </c>
      <c r="C20" s="6">
        <v>48.4</v>
      </c>
      <c r="D20" s="49">
        <f t="shared" si="1"/>
        <v>6.4237839272679</v>
      </c>
      <c r="E20" s="31"/>
      <c r="L20" s="7"/>
      <c r="M20" s="7"/>
    </row>
    <row r="21" spans="1:13" ht="28.8" x14ac:dyDescent="0.3">
      <c r="A21" s="7" t="s">
        <v>20</v>
      </c>
      <c r="B21" s="15" t="s">
        <v>21</v>
      </c>
      <c r="C21" s="6">
        <v>48.4</v>
      </c>
      <c r="D21" s="49">
        <f t="shared" si="1"/>
        <v>6.4237839272679</v>
      </c>
      <c r="E21" s="31"/>
      <c r="L21" s="7"/>
      <c r="M21" s="7"/>
    </row>
    <row r="22" spans="1:13" ht="28.8" x14ac:dyDescent="0.3">
      <c r="A22" s="7" t="s">
        <v>22</v>
      </c>
      <c r="B22" s="15" t="s">
        <v>23</v>
      </c>
      <c r="C22" s="6">
        <v>39.049999999999997</v>
      </c>
      <c r="D22" s="49">
        <f t="shared" si="1"/>
        <v>5.1828256685911471</v>
      </c>
      <c r="E22" s="31"/>
      <c r="L22" s="7"/>
      <c r="M22" s="7"/>
    </row>
    <row r="23" spans="1:13" ht="28.8" x14ac:dyDescent="0.3">
      <c r="A23" s="7" t="s">
        <v>24</v>
      </c>
      <c r="B23" s="15" t="s">
        <v>25</v>
      </c>
      <c r="C23" s="6">
        <v>25.85</v>
      </c>
      <c r="D23" s="49">
        <f t="shared" si="1"/>
        <v>3.4308845975180833</v>
      </c>
      <c r="E23" s="31"/>
      <c r="L23" s="7"/>
      <c r="M23" s="7"/>
    </row>
    <row r="24" spans="1:13" ht="19.95" customHeight="1" x14ac:dyDescent="0.3">
      <c r="A24" s="7" t="s">
        <v>26</v>
      </c>
      <c r="B24" s="15" t="s">
        <v>27</v>
      </c>
      <c r="C24" s="6">
        <v>97.35</v>
      </c>
      <c r="D24" s="49">
        <f t="shared" si="1"/>
        <v>12.920565399163845</v>
      </c>
      <c r="E24" s="31"/>
      <c r="L24" s="7"/>
      <c r="M24" s="7"/>
    </row>
    <row r="25" spans="1:13" ht="28.8" x14ac:dyDescent="0.3">
      <c r="A25" s="7" t="s">
        <v>28</v>
      </c>
      <c r="B25" s="15" t="s">
        <v>29</v>
      </c>
      <c r="C25" s="6">
        <v>47.85</v>
      </c>
      <c r="D25" s="49">
        <f t="shared" si="1"/>
        <v>6.3507863826398561</v>
      </c>
      <c r="E25" s="31"/>
      <c r="L25" s="7"/>
      <c r="M25" s="7"/>
    </row>
    <row r="26" spans="1:13" ht="28.8" x14ac:dyDescent="0.3">
      <c r="A26" s="7" t="s">
        <v>30</v>
      </c>
      <c r="B26" s="15" t="s">
        <v>31</v>
      </c>
      <c r="C26" s="6">
        <v>47.85</v>
      </c>
      <c r="D26" s="49">
        <f t="shared" si="1"/>
        <v>6.3507863826398561</v>
      </c>
      <c r="E26" s="31"/>
      <c r="L26" s="7"/>
      <c r="M26" s="7"/>
    </row>
    <row r="27" spans="1:13" x14ac:dyDescent="0.3">
      <c r="A27" s="7" t="s">
        <v>32</v>
      </c>
      <c r="B27" s="15" t="s">
        <v>33</v>
      </c>
      <c r="C27" s="6">
        <v>90.2</v>
      </c>
      <c r="D27" s="49">
        <f t="shared" si="1"/>
        <v>11.971597318999271</v>
      </c>
      <c r="E27" s="31"/>
      <c r="L27" s="7"/>
      <c r="M27" s="7"/>
    </row>
    <row r="28" spans="1:13" ht="28.8" x14ac:dyDescent="0.3">
      <c r="A28" s="7" t="s">
        <v>34</v>
      </c>
      <c r="B28" s="15" t="s">
        <v>35</v>
      </c>
      <c r="C28" s="6">
        <v>47.85</v>
      </c>
      <c r="D28" s="49">
        <f t="shared" si="1"/>
        <v>6.3507863826398561</v>
      </c>
      <c r="E28" s="31"/>
      <c r="L28" s="7"/>
      <c r="M28" s="7"/>
    </row>
    <row r="29" spans="1:13" x14ac:dyDescent="0.3">
      <c r="A29" s="7" t="s">
        <v>36</v>
      </c>
      <c r="B29" s="15" t="s">
        <v>37</v>
      </c>
      <c r="C29" s="6">
        <v>90.2</v>
      </c>
      <c r="D29" s="49">
        <f t="shared" si="1"/>
        <v>11.971597318999271</v>
      </c>
      <c r="E29" s="31"/>
      <c r="L29" s="7"/>
      <c r="M29" s="7"/>
    </row>
    <row r="30" spans="1:13" x14ac:dyDescent="0.3">
      <c r="A30" s="7" t="s">
        <v>38</v>
      </c>
      <c r="B30" s="15" t="s">
        <v>39</v>
      </c>
      <c r="C30" s="6">
        <v>90.2</v>
      </c>
      <c r="D30" s="49">
        <f t="shared" si="1"/>
        <v>11.971597318999271</v>
      </c>
      <c r="E30" s="31"/>
      <c r="L30" s="7"/>
      <c r="M30" s="7"/>
    </row>
    <row r="31" spans="1:13" x14ac:dyDescent="0.3">
      <c r="A31" s="7" t="s">
        <v>40</v>
      </c>
      <c r="B31" s="15" t="s">
        <v>41</v>
      </c>
      <c r="C31" s="6">
        <v>90.2</v>
      </c>
      <c r="D31" s="49">
        <f t="shared" si="1"/>
        <v>11.971597318999271</v>
      </c>
      <c r="E31" s="31"/>
      <c r="L31" s="7"/>
      <c r="M31" s="7"/>
    </row>
    <row r="32" spans="1:13" x14ac:dyDescent="0.3">
      <c r="A32" s="7" t="s">
        <v>42</v>
      </c>
      <c r="B32" s="15" t="s">
        <v>43</v>
      </c>
      <c r="C32" s="6">
        <v>195.8</v>
      </c>
      <c r="D32" s="49">
        <f t="shared" si="1"/>
        <v>25.98712588758378</v>
      </c>
      <c r="E32" s="31"/>
      <c r="L32" s="7"/>
      <c r="M32" s="7"/>
    </row>
    <row r="33" spans="1:13" x14ac:dyDescent="0.3">
      <c r="A33" s="7" t="s">
        <v>44</v>
      </c>
      <c r="B33" s="15" t="s">
        <v>45</v>
      </c>
      <c r="C33" s="6">
        <v>195.8</v>
      </c>
      <c r="D33" s="49">
        <f t="shared" si="1"/>
        <v>25.98712588758378</v>
      </c>
      <c r="E33" s="31"/>
      <c r="L33" s="7"/>
      <c r="M33" s="7"/>
    </row>
    <row r="34" spans="1:13" x14ac:dyDescent="0.3">
      <c r="A34" s="7" t="s">
        <v>46</v>
      </c>
      <c r="B34" s="15" t="s">
        <v>47</v>
      </c>
      <c r="C34" s="6">
        <v>233.2</v>
      </c>
      <c r="D34" s="49">
        <f t="shared" si="1"/>
        <v>30.950958922290791</v>
      </c>
      <c r="E34" s="31"/>
      <c r="L34" s="7"/>
      <c r="M34" s="7"/>
    </row>
    <row r="35" spans="1:13" x14ac:dyDescent="0.3">
      <c r="A35" s="7" t="s">
        <v>48</v>
      </c>
      <c r="B35" s="15" t="s">
        <v>49</v>
      </c>
      <c r="C35" s="6">
        <v>634.70000000000005</v>
      </c>
      <c r="D35" s="49">
        <f t="shared" si="1"/>
        <v>84.239166500763162</v>
      </c>
      <c r="E35" s="31"/>
      <c r="L35" s="7"/>
      <c r="M35" s="7"/>
    </row>
    <row r="36" spans="1:13" x14ac:dyDescent="0.3">
      <c r="A36" s="7" t="s">
        <v>50</v>
      </c>
      <c r="B36" s="15" t="s">
        <v>51</v>
      </c>
      <c r="C36" s="6">
        <v>508.2</v>
      </c>
      <c r="D36" s="49">
        <f t="shared" si="1"/>
        <v>67.449731236312957</v>
      </c>
      <c r="E36" s="31"/>
      <c r="L36" s="7"/>
      <c r="M36" s="7"/>
    </row>
    <row r="37" spans="1:13" ht="15.6" customHeight="1" x14ac:dyDescent="0.3">
      <c r="A37" s="7" t="s">
        <v>52</v>
      </c>
      <c r="B37" s="15" t="s">
        <v>53</v>
      </c>
      <c r="C37" s="6">
        <v>46.75</v>
      </c>
      <c r="D37" s="49">
        <f t="shared" si="1"/>
        <v>6.2047912933837672</v>
      </c>
      <c r="E37" s="31"/>
      <c r="L37" s="7"/>
      <c r="M37" s="7"/>
    </row>
    <row r="38" spans="1:13" ht="28.8" x14ac:dyDescent="0.3">
      <c r="A38" s="7" t="s">
        <v>54</v>
      </c>
      <c r="B38" s="15" t="s">
        <v>55</v>
      </c>
      <c r="C38" s="6">
        <v>233.2</v>
      </c>
      <c r="D38" s="49">
        <f t="shared" si="1"/>
        <v>30.950958922290791</v>
      </c>
      <c r="E38" s="31"/>
      <c r="L38" s="7"/>
      <c r="M38" s="7"/>
    </row>
    <row r="39" spans="1:13" x14ac:dyDescent="0.3">
      <c r="A39" s="7" t="s">
        <v>56</v>
      </c>
      <c r="B39" s="15" t="s">
        <v>57</v>
      </c>
      <c r="C39" s="6">
        <v>233.2</v>
      </c>
      <c r="D39" s="49">
        <f t="shared" si="1"/>
        <v>30.950958922290791</v>
      </c>
      <c r="E39" s="31"/>
      <c r="L39" s="7"/>
      <c r="M39" s="7"/>
    </row>
    <row r="40" spans="1:13" x14ac:dyDescent="0.3">
      <c r="A40" s="7" t="s">
        <v>58</v>
      </c>
      <c r="B40" s="15" t="s">
        <v>59</v>
      </c>
      <c r="C40" s="6">
        <v>52.8</v>
      </c>
      <c r="D40" s="49">
        <f t="shared" si="1"/>
        <v>7.0077642842922545</v>
      </c>
      <c r="E40" s="31"/>
      <c r="L40" s="7"/>
      <c r="M40" s="7"/>
    </row>
    <row r="41" spans="1:13" x14ac:dyDescent="0.3">
      <c r="A41" s="7" t="s">
        <v>60</v>
      </c>
      <c r="B41" s="15" t="s">
        <v>61</v>
      </c>
      <c r="C41" s="6">
        <v>52.8</v>
      </c>
      <c r="D41" s="49">
        <f t="shared" si="1"/>
        <v>7.0077642842922545</v>
      </c>
      <c r="E41" s="31"/>
      <c r="L41" s="7"/>
      <c r="M41" s="7"/>
    </row>
    <row r="42" spans="1:13" x14ac:dyDescent="0.3">
      <c r="A42" s="7" t="s">
        <v>62</v>
      </c>
      <c r="B42" s="15" t="s">
        <v>63</v>
      </c>
      <c r="C42" s="6">
        <v>52.8</v>
      </c>
      <c r="D42" s="49">
        <f t="shared" si="1"/>
        <v>7.0077642842922545</v>
      </c>
      <c r="E42" s="31"/>
      <c r="L42" s="7"/>
      <c r="M42" s="7"/>
    </row>
    <row r="43" spans="1:13" x14ac:dyDescent="0.3">
      <c r="A43" s="7" t="s">
        <v>64</v>
      </c>
      <c r="B43" s="15" t="s">
        <v>65</v>
      </c>
      <c r="C43" s="6">
        <v>31.9</v>
      </c>
      <c r="D43" s="49">
        <f t="shared" si="1"/>
        <v>4.233857588426571</v>
      </c>
      <c r="E43" s="31"/>
      <c r="L43" s="7"/>
      <c r="M43" s="7"/>
    </row>
    <row r="44" spans="1:13" x14ac:dyDescent="0.3">
      <c r="A44" s="7" t="s">
        <v>66</v>
      </c>
      <c r="B44" s="15" t="s">
        <v>67</v>
      </c>
      <c r="C44" s="6">
        <v>31.9</v>
      </c>
      <c r="D44" s="49">
        <f t="shared" si="1"/>
        <v>4.233857588426571</v>
      </c>
      <c r="E44" s="31"/>
      <c r="L44" s="7"/>
      <c r="M44" s="7"/>
    </row>
    <row r="45" spans="1:13" x14ac:dyDescent="0.3">
      <c r="A45" s="7" t="s">
        <v>68</v>
      </c>
      <c r="B45" s="15" t="s">
        <v>69</v>
      </c>
      <c r="C45" s="6">
        <v>423.5</v>
      </c>
      <c r="D45" s="49">
        <f t="shared" si="1"/>
        <v>56.208109363594133</v>
      </c>
      <c r="E45" s="31"/>
      <c r="L45" s="7"/>
      <c r="M45" s="7"/>
    </row>
    <row r="46" spans="1:13" x14ac:dyDescent="0.3">
      <c r="A46" s="7" t="s">
        <v>70</v>
      </c>
      <c r="B46" s="15" t="s">
        <v>71</v>
      </c>
      <c r="C46" s="6">
        <v>211.75</v>
      </c>
      <c r="D46" s="49">
        <f t="shared" si="1"/>
        <v>28.104054681797066</v>
      </c>
      <c r="E46" s="31"/>
      <c r="L46" s="7"/>
      <c r="M46" s="7"/>
    </row>
    <row r="47" spans="1:13" ht="28.8" x14ac:dyDescent="0.3">
      <c r="A47" s="7" t="s">
        <v>72</v>
      </c>
      <c r="B47" s="15" t="s">
        <v>73</v>
      </c>
      <c r="C47" s="6">
        <v>211.75</v>
      </c>
      <c r="D47" s="49">
        <f t="shared" si="1"/>
        <v>28.104054681797066</v>
      </c>
      <c r="E47" s="31"/>
      <c r="L47" s="7"/>
      <c r="M47" s="7"/>
    </row>
    <row r="48" spans="1:13" x14ac:dyDescent="0.3">
      <c r="A48" s="7" t="s">
        <v>74</v>
      </c>
      <c r="B48" s="15" t="s">
        <v>75</v>
      </c>
      <c r="C48" s="6">
        <v>846.45</v>
      </c>
      <c r="D48" s="49">
        <f t="shared" si="1"/>
        <v>112.34322118256023</v>
      </c>
      <c r="E48" s="31"/>
      <c r="L48" s="7"/>
      <c r="M48" s="7"/>
    </row>
    <row r="49" spans="1:13" x14ac:dyDescent="0.3">
      <c r="A49" s="7" t="s">
        <v>76</v>
      </c>
      <c r="B49" s="15" t="s">
        <v>77</v>
      </c>
      <c r="C49" s="6">
        <v>846.45</v>
      </c>
      <c r="D49" s="49">
        <f t="shared" si="1"/>
        <v>112.34322118256023</v>
      </c>
      <c r="E49" s="31"/>
      <c r="L49" s="7"/>
      <c r="M49" s="7"/>
    </row>
    <row r="50" spans="1:13" x14ac:dyDescent="0.3">
      <c r="A50" s="7" t="s">
        <v>78</v>
      </c>
      <c r="B50" s="15" t="s">
        <v>79</v>
      </c>
      <c r="C50" s="6">
        <v>423.5</v>
      </c>
      <c r="D50" s="49">
        <f t="shared" si="1"/>
        <v>56.208109363594133</v>
      </c>
      <c r="E50" s="31"/>
      <c r="L50" s="7"/>
      <c r="M50" s="7"/>
    </row>
    <row r="51" spans="1:13" x14ac:dyDescent="0.3">
      <c r="A51" s="7" t="s">
        <v>80</v>
      </c>
      <c r="B51" s="15" t="s">
        <v>81</v>
      </c>
      <c r="C51" s="6">
        <v>423.5</v>
      </c>
      <c r="D51" s="49">
        <f t="shared" si="1"/>
        <v>56.208109363594133</v>
      </c>
      <c r="E51" s="31"/>
      <c r="L51" s="7"/>
      <c r="M51" s="7"/>
    </row>
    <row r="52" spans="1:13" x14ac:dyDescent="0.3">
      <c r="A52" s="7" t="s">
        <v>82</v>
      </c>
      <c r="B52" s="15" t="s">
        <v>83</v>
      </c>
      <c r="C52" s="6">
        <v>74.25</v>
      </c>
      <c r="D52" s="49">
        <f t="shared" si="1"/>
        <v>9.8546685247859838</v>
      </c>
      <c r="E52" s="31"/>
      <c r="L52" s="7"/>
      <c r="M52" s="7"/>
    </row>
    <row r="53" spans="1:13" x14ac:dyDescent="0.3">
      <c r="A53" s="7" t="s">
        <v>84</v>
      </c>
      <c r="B53" s="15" t="s">
        <v>85</v>
      </c>
      <c r="C53" s="6">
        <v>158.94999999999999</v>
      </c>
      <c r="D53" s="49">
        <f t="shared" si="1"/>
        <v>21.096290397504809</v>
      </c>
      <c r="E53" s="31"/>
      <c r="L53" s="7"/>
      <c r="M53" s="7"/>
    </row>
    <row r="54" spans="1:13" x14ac:dyDescent="0.3">
      <c r="A54" s="7" t="s">
        <v>86</v>
      </c>
      <c r="B54" s="15" t="s">
        <v>87</v>
      </c>
      <c r="C54" s="6">
        <v>31.9</v>
      </c>
      <c r="D54" s="49">
        <f t="shared" si="1"/>
        <v>4.233857588426571</v>
      </c>
      <c r="E54" s="31"/>
      <c r="L54" s="7"/>
      <c r="M54" s="7"/>
    </row>
    <row r="55" spans="1:13" x14ac:dyDescent="0.3">
      <c r="A55" s="7" t="s">
        <v>88</v>
      </c>
      <c r="B55" s="15" t="s">
        <v>89</v>
      </c>
      <c r="C55" s="6">
        <v>31.9</v>
      </c>
      <c r="D55" s="49">
        <f t="shared" si="1"/>
        <v>4.233857588426571</v>
      </c>
      <c r="E55" s="31"/>
      <c r="L55" s="7"/>
      <c r="M55" s="7"/>
    </row>
    <row r="56" spans="1:13" x14ac:dyDescent="0.3">
      <c r="A56" s="7" t="s">
        <v>90</v>
      </c>
      <c r="B56" s="15" t="s">
        <v>91</v>
      </c>
      <c r="C56" s="6">
        <v>31.9</v>
      </c>
      <c r="D56" s="49">
        <f t="shared" si="1"/>
        <v>4.233857588426571</v>
      </c>
      <c r="E56" s="31"/>
      <c r="L56" s="7"/>
      <c r="M56" s="7"/>
    </row>
    <row r="57" spans="1:13" x14ac:dyDescent="0.3">
      <c r="A57" s="7" t="s">
        <v>92</v>
      </c>
      <c r="B57" s="15" t="s">
        <v>93</v>
      </c>
      <c r="C57" s="6">
        <v>42.35</v>
      </c>
      <c r="D57" s="49">
        <f t="shared" si="1"/>
        <v>5.6208109363594136</v>
      </c>
      <c r="E57" s="31"/>
      <c r="L57" s="7"/>
      <c r="M57" s="7"/>
    </row>
    <row r="58" spans="1:13" x14ac:dyDescent="0.3">
      <c r="A58" s="7" t="s">
        <v>94</v>
      </c>
      <c r="B58" s="15" t="s">
        <v>95</v>
      </c>
      <c r="C58" s="6">
        <v>31.9</v>
      </c>
      <c r="D58" s="49">
        <f t="shared" si="1"/>
        <v>4.233857588426571</v>
      </c>
      <c r="E58" s="31"/>
      <c r="L58" s="7"/>
      <c r="M58" s="7"/>
    </row>
    <row r="59" spans="1:13" x14ac:dyDescent="0.3">
      <c r="A59" s="7" t="s">
        <v>96</v>
      </c>
      <c r="B59" s="15" t="s">
        <v>97</v>
      </c>
      <c r="C59" s="6">
        <v>31.9</v>
      </c>
      <c r="D59" s="49">
        <f t="shared" si="1"/>
        <v>4.233857588426571</v>
      </c>
      <c r="E59" s="31"/>
      <c r="L59" s="7"/>
      <c r="M59" s="7"/>
    </row>
    <row r="60" spans="1:13" x14ac:dyDescent="0.3">
      <c r="A60" s="7" t="s">
        <v>98</v>
      </c>
      <c r="B60" s="15" t="s">
        <v>99</v>
      </c>
      <c r="C60" s="6">
        <v>31.9</v>
      </c>
      <c r="D60" s="49">
        <f t="shared" si="1"/>
        <v>4.233857588426571</v>
      </c>
      <c r="E60" s="31"/>
      <c r="L60" s="7"/>
      <c r="M60" s="7"/>
    </row>
    <row r="61" spans="1:13" x14ac:dyDescent="0.3">
      <c r="A61" s="7" t="s">
        <v>100</v>
      </c>
      <c r="B61" s="15" t="s">
        <v>101</v>
      </c>
      <c r="C61" s="6">
        <v>42.35</v>
      </c>
      <c r="D61" s="49">
        <f t="shared" si="1"/>
        <v>5.6208109363594136</v>
      </c>
      <c r="E61" s="31"/>
      <c r="L61" s="7"/>
      <c r="M61" s="7"/>
    </row>
    <row r="62" spans="1:13" x14ac:dyDescent="0.3">
      <c r="A62" s="7" t="s">
        <v>102</v>
      </c>
      <c r="B62" s="15" t="s">
        <v>103</v>
      </c>
      <c r="C62" s="6">
        <v>63.8</v>
      </c>
      <c r="D62" s="49">
        <f t="shared" si="1"/>
        <v>8.467715176853142</v>
      </c>
      <c r="E62" s="31"/>
      <c r="L62" s="7"/>
      <c r="M62" s="7"/>
    </row>
    <row r="63" spans="1:13" x14ac:dyDescent="0.3">
      <c r="A63" s="7" t="s">
        <v>104</v>
      </c>
      <c r="B63" s="15" t="s">
        <v>105</v>
      </c>
      <c r="C63" s="6">
        <v>131.44999999999999</v>
      </c>
      <c r="D63" s="49">
        <f t="shared" si="1"/>
        <v>17.446413166102591</v>
      </c>
      <c r="E63" s="31"/>
      <c r="L63" s="7"/>
      <c r="M63" s="7"/>
    </row>
    <row r="64" spans="1:13" x14ac:dyDescent="0.3">
      <c r="A64" s="7" t="s">
        <v>106</v>
      </c>
      <c r="B64" s="15" t="s">
        <v>107</v>
      </c>
      <c r="C64" s="6">
        <v>31.9</v>
      </c>
      <c r="D64" s="49">
        <f t="shared" si="1"/>
        <v>4.233857588426571</v>
      </c>
      <c r="E64" s="31"/>
      <c r="L64" s="7"/>
      <c r="M64" s="7"/>
    </row>
    <row r="65" spans="1:13" x14ac:dyDescent="0.3">
      <c r="A65" s="7" t="s">
        <v>108</v>
      </c>
      <c r="B65" s="15" t="s">
        <v>109</v>
      </c>
      <c r="C65" s="6">
        <v>42.35</v>
      </c>
      <c r="D65" s="49">
        <f t="shared" si="1"/>
        <v>5.6208109363594136</v>
      </c>
      <c r="E65" s="31"/>
      <c r="L65" s="7"/>
      <c r="M65" s="7"/>
    </row>
    <row r="66" spans="1:13" x14ac:dyDescent="0.3">
      <c r="A66" s="7" t="s">
        <v>110</v>
      </c>
      <c r="B66" s="15" t="s">
        <v>111</v>
      </c>
      <c r="C66" s="6">
        <v>31.9</v>
      </c>
      <c r="D66" s="49">
        <f t="shared" si="1"/>
        <v>4.233857588426571</v>
      </c>
      <c r="E66" s="31"/>
      <c r="L66" s="7"/>
      <c r="M66" s="7"/>
    </row>
    <row r="67" spans="1:13" x14ac:dyDescent="0.3">
      <c r="A67" s="7" t="s">
        <v>112</v>
      </c>
      <c r="B67" s="15" t="s">
        <v>113</v>
      </c>
      <c r="C67" s="6">
        <v>31.9</v>
      </c>
      <c r="D67" s="49">
        <f t="shared" si="1"/>
        <v>4.233857588426571</v>
      </c>
      <c r="E67" s="31"/>
      <c r="L67" s="7"/>
      <c r="M67" s="7"/>
    </row>
    <row r="68" spans="1:13" x14ac:dyDescent="0.3">
      <c r="A68" s="7" t="s">
        <v>114</v>
      </c>
      <c r="B68" s="15" t="s">
        <v>115</v>
      </c>
      <c r="C68" s="6">
        <v>31.9</v>
      </c>
      <c r="D68" s="49">
        <f t="shared" si="1"/>
        <v>4.233857588426571</v>
      </c>
      <c r="E68" s="31"/>
      <c r="L68" s="7"/>
      <c r="M68" s="7"/>
    </row>
    <row r="69" spans="1:13" x14ac:dyDescent="0.3">
      <c r="A69" s="7" t="s">
        <v>116</v>
      </c>
      <c r="B69" s="15" t="s">
        <v>117</v>
      </c>
      <c r="C69" s="6">
        <v>15.95</v>
      </c>
      <c r="D69" s="49">
        <f t="shared" si="1"/>
        <v>2.1169287942132855</v>
      </c>
      <c r="E69" s="31"/>
      <c r="L69" s="7"/>
      <c r="M69" s="7"/>
    </row>
    <row r="70" spans="1:13" x14ac:dyDescent="0.3">
      <c r="A70" s="7" t="s">
        <v>118</v>
      </c>
      <c r="B70" s="15" t="s">
        <v>119</v>
      </c>
      <c r="C70" s="6">
        <v>15.95</v>
      </c>
      <c r="D70" s="49">
        <f t="shared" si="1"/>
        <v>2.1169287942132855</v>
      </c>
      <c r="E70" s="31"/>
      <c r="L70" s="7"/>
      <c r="M70" s="7"/>
    </row>
    <row r="71" spans="1:13" x14ac:dyDescent="0.3">
      <c r="A71" s="7" t="s">
        <v>120</v>
      </c>
      <c r="B71" s="15" t="s">
        <v>121</v>
      </c>
      <c r="C71" s="6">
        <v>1163.8</v>
      </c>
      <c r="D71" s="49">
        <f t="shared" si="1"/>
        <v>154.46280443294179</v>
      </c>
      <c r="E71" s="31"/>
      <c r="L71" s="7"/>
      <c r="M71" s="7"/>
    </row>
    <row r="72" spans="1:13" x14ac:dyDescent="0.3">
      <c r="A72" s="7" t="s">
        <v>122</v>
      </c>
      <c r="B72" s="15" t="s">
        <v>123</v>
      </c>
      <c r="C72" s="6">
        <v>476.3</v>
      </c>
      <c r="D72" s="49">
        <f t="shared" si="1"/>
        <v>63.21587364788639</v>
      </c>
      <c r="E72" s="31"/>
      <c r="L72" s="7"/>
      <c r="M72" s="7"/>
    </row>
    <row r="73" spans="1:13" x14ac:dyDescent="0.3">
      <c r="A73" s="7" t="s">
        <v>124</v>
      </c>
      <c r="B73" s="15" t="s">
        <v>125</v>
      </c>
      <c r="C73" s="6">
        <v>47.85</v>
      </c>
      <c r="D73" s="49">
        <f t="shared" si="1"/>
        <v>6.3507863826398561</v>
      </c>
      <c r="E73" s="31"/>
      <c r="L73" s="7"/>
      <c r="M73" s="7"/>
    </row>
    <row r="74" spans="1:13" x14ac:dyDescent="0.3">
      <c r="A74" s="7" t="s">
        <v>126</v>
      </c>
      <c r="B74" s="15" t="s">
        <v>127</v>
      </c>
      <c r="C74" s="6">
        <v>58.3</v>
      </c>
      <c r="D74" s="49">
        <f t="shared" si="1"/>
        <v>7.7377397305726978</v>
      </c>
      <c r="E74" s="31"/>
      <c r="L74" s="7"/>
      <c r="M74" s="7"/>
    </row>
    <row r="75" spans="1:13" x14ac:dyDescent="0.3">
      <c r="A75" s="7" t="s">
        <v>128</v>
      </c>
      <c r="B75" s="15" t="s">
        <v>129</v>
      </c>
      <c r="C75" s="6">
        <v>233.2</v>
      </c>
      <c r="D75" s="49">
        <f t="shared" si="1"/>
        <v>30.950958922290791</v>
      </c>
      <c r="E75" s="31"/>
      <c r="L75" s="7"/>
      <c r="M75" s="7"/>
    </row>
    <row r="76" spans="1:13" ht="28.8" x14ac:dyDescent="0.3">
      <c r="A76" s="7" t="s">
        <v>130</v>
      </c>
      <c r="B76" s="15" t="s">
        <v>131</v>
      </c>
      <c r="C76" s="6">
        <v>233.2</v>
      </c>
      <c r="D76" s="49">
        <f t="shared" ref="D76:D116" si="2">C76*1/7.5345</f>
        <v>30.950958922290791</v>
      </c>
      <c r="E76" s="31"/>
      <c r="L76" s="7"/>
      <c r="M76" s="7"/>
    </row>
    <row r="77" spans="1:13" x14ac:dyDescent="0.3">
      <c r="A77" s="7" t="s">
        <v>132</v>
      </c>
      <c r="B77" s="15" t="s">
        <v>133</v>
      </c>
      <c r="C77" s="6">
        <v>116.6</v>
      </c>
      <c r="D77" s="49">
        <f t="shared" si="2"/>
        <v>15.475479461145396</v>
      </c>
      <c r="E77" s="31"/>
      <c r="L77" s="7"/>
      <c r="M77" s="7"/>
    </row>
    <row r="78" spans="1:13" x14ac:dyDescent="0.3">
      <c r="A78" s="7" t="s">
        <v>134</v>
      </c>
      <c r="B78" s="15" t="s">
        <v>135</v>
      </c>
      <c r="C78" s="6">
        <v>74.25</v>
      </c>
      <c r="D78" s="49">
        <f t="shared" si="2"/>
        <v>9.8546685247859838</v>
      </c>
      <c r="E78" s="31"/>
      <c r="L78" s="7"/>
      <c r="M78" s="7"/>
    </row>
    <row r="79" spans="1:13" x14ac:dyDescent="0.3">
      <c r="A79" s="7" t="s">
        <v>136</v>
      </c>
      <c r="B79" s="15" t="s">
        <v>137</v>
      </c>
      <c r="C79" s="6">
        <v>63.8</v>
      </c>
      <c r="D79" s="49">
        <f t="shared" si="2"/>
        <v>8.467715176853142</v>
      </c>
      <c r="E79" s="31"/>
      <c r="L79" s="7"/>
      <c r="M79" s="7"/>
    </row>
    <row r="80" spans="1:13" ht="28.8" x14ac:dyDescent="0.3">
      <c r="A80" s="7" t="s">
        <v>138</v>
      </c>
      <c r="B80" s="15" t="s">
        <v>139</v>
      </c>
      <c r="C80" s="6">
        <v>148.5</v>
      </c>
      <c r="D80" s="49">
        <f t="shared" si="2"/>
        <v>19.709337049571968</v>
      </c>
      <c r="E80" s="31"/>
      <c r="L80" s="7"/>
      <c r="M80" s="7"/>
    </row>
    <row r="81" spans="1:13" x14ac:dyDescent="0.3">
      <c r="A81" s="7" t="s">
        <v>140</v>
      </c>
      <c r="B81" s="15" t="s">
        <v>141</v>
      </c>
      <c r="C81" s="6">
        <v>148.5</v>
      </c>
      <c r="D81" s="49">
        <f t="shared" si="2"/>
        <v>19.709337049571968</v>
      </c>
      <c r="E81" s="31"/>
      <c r="L81" s="7"/>
      <c r="M81" s="7"/>
    </row>
    <row r="82" spans="1:13" x14ac:dyDescent="0.3">
      <c r="A82" s="7" t="s">
        <v>142</v>
      </c>
      <c r="B82" s="15" t="s">
        <v>143</v>
      </c>
      <c r="C82" s="6">
        <v>148.5</v>
      </c>
      <c r="D82" s="49">
        <f t="shared" si="2"/>
        <v>19.709337049571968</v>
      </c>
      <c r="E82" s="31"/>
      <c r="L82" s="7"/>
      <c r="M82" s="7"/>
    </row>
    <row r="83" spans="1:13" x14ac:dyDescent="0.3">
      <c r="A83" s="7" t="s">
        <v>144</v>
      </c>
      <c r="B83" s="15" t="s">
        <v>145</v>
      </c>
      <c r="C83" s="6">
        <v>153.44999999999999</v>
      </c>
      <c r="D83" s="49">
        <f t="shared" si="2"/>
        <v>20.366314951224364</v>
      </c>
      <c r="E83" s="31"/>
      <c r="L83" s="7"/>
      <c r="M83" s="7"/>
    </row>
    <row r="84" spans="1:13" x14ac:dyDescent="0.3">
      <c r="A84" s="7" t="s">
        <v>146</v>
      </c>
      <c r="B84" s="15" t="s">
        <v>147</v>
      </c>
      <c r="C84" s="6">
        <v>68.75</v>
      </c>
      <c r="D84" s="49">
        <f t="shared" si="2"/>
        <v>9.1246930785055405</v>
      </c>
      <c r="E84" s="31"/>
      <c r="L84" s="7"/>
      <c r="M84" s="7"/>
    </row>
    <row r="85" spans="1:13" x14ac:dyDescent="0.3">
      <c r="A85" s="7" t="s">
        <v>148</v>
      </c>
      <c r="B85" s="15" t="s">
        <v>149</v>
      </c>
      <c r="C85" s="6">
        <v>94.6</v>
      </c>
      <c r="D85" s="49">
        <f t="shared" si="2"/>
        <v>12.555577676023622</v>
      </c>
      <c r="E85" s="31"/>
      <c r="L85" s="7"/>
      <c r="M85" s="7"/>
    </row>
    <row r="86" spans="1:13" x14ac:dyDescent="0.3">
      <c r="A86" s="7" t="s">
        <v>150</v>
      </c>
      <c r="B86" s="15" t="s">
        <v>151</v>
      </c>
      <c r="C86" s="6">
        <v>370.7</v>
      </c>
      <c r="D86" s="49">
        <f t="shared" si="2"/>
        <v>49.200345079301876</v>
      </c>
      <c r="E86" s="31"/>
      <c r="L86" s="7"/>
      <c r="M86" s="7"/>
    </row>
    <row r="87" spans="1:13" ht="28.8" x14ac:dyDescent="0.3">
      <c r="A87" s="7" t="s">
        <v>152</v>
      </c>
      <c r="B87" s="15" t="s">
        <v>153</v>
      </c>
      <c r="C87" s="6">
        <v>370.7</v>
      </c>
      <c r="D87" s="49">
        <f t="shared" si="2"/>
        <v>49.200345079301876</v>
      </c>
      <c r="E87" s="31"/>
      <c r="L87" s="7"/>
      <c r="M87" s="7"/>
    </row>
    <row r="88" spans="1:13" x14ac:dyDescent="0.3">
      <c r="A88" s="7" t="s">
        <v>154</v>
      </c>
      <c r="B88" s="15" t="s">
        <v>155</v>
      </c>
      <c r="C88" s="6">
        <v>158.94999999999999</v>
      </c>
      <c r="D88" s="49">
        <f t="shared" si="2"/>
        <v>21.096290397504809</v>
      </c>
      <c r="E88" s="31"/>
      <c r="L88" s="7"/>
      <c r="M88" s="7"/>
    </row>
    <row r="89" spans="1:13" ht="28.8" x14ac:dyDescent="0.3">
      <c r="A89" s="7" t="s">
        <v>156</v>
      </c>
      <c r="B89" s="15" t="s">
        <v>157</v>
      </c>
      <c r="C89" s="6">
        <v>158.94999999999999</v>
      </c>
      <c r="D89" s="49">
        <f t="shared" si="2"/>
        <v>21.096290397504809</v>
      </c>
      <c r="E89" s="31"/>
      <c r="L89" s="7"/>
      <c r="M89" s="7"/>
    </row>
    <row r="90" spans="1:13" x14ac:dyDescent="0.3">
      <c r="A90" s="7" t="s">
        <v>158</v>
      </c>
      <c r="B90" s="15" t="s">
        <v>159</v>
      </c>
      <c r="C90" s="6">
        <v>370.7</v>
      </c>
      <c r="D90" s="49">
        <f t="shared" si="2"/>
        <v>49.200345079301876</v>
      </c>
      <c r="E90" s="31"/>
      <c r="L90" s="7"/>
      <c r="M90" s="7"/>
    </row>
    <row r="91" spans="1:13" x14ac:dyDescent="0.3">
      <c r="A91" s="7" t="s">
        <v>160</v>
      </c>
      <c r="B91" s="15" t="s">
        <v>161</v>
      </c>
      <c r="C91" s="6">
        <v>370.7</v>
      </c>
      <c r="D91" s="49">
        <f t="shared" si="2"/>
        <v>49.200345079301876</v>
      </c>
      <c r="E91" s="31"/>
      <c r="L91" s="7"/>
      <c r="M91" s="7"/>
    </row>
    <row r="92" spans="1:13" x14ac:dyDescent="0.3">
      <c r="A92" s="7" t="s">
        <v>162</v>
      </c>
      <c r="B92" s="15" t="s">
        <v>163</v>
      </c>
      <c r="C92" s="6">
        <v>370.7</v>
      </c>
      <c r="D92" s="49">
        <f t="shared" si="2"/>
        <v>49.200345079301876</v>
      </c>
      <c r="E92" s="31"/>
      <c r="L92" s="7"/>
      <c r="M92" s="7"/>
    </row>
    <row r="93" spans="1:13" ht="28.8" x14ac:dyDescent="0.3">
      <c r="A93" s="7" t="s">
        <v>164</v>
      </c>
      <c r="B93" s="15" t="s">
        <v>165</v>
      </c>
      <c r="C93" s="6">
        <v>264.55</v>
      </c>
      <c r="D93" s="49">
        <f t="shared" si="2"/>
        <v>35.111818966089324</v>
      </c>
      <c r="E93" s="31"/>
      <c r="L93" s="7"/>
      <c r="M93" s="7"/>
    </row>
    <row r="94" spans="1:13" ht="28.8" x14ac:dyDescent="0.3">
      <c r="A94" s="7" t="s">
        <v>166</v>
      </c>
      <c r="B94" s="15" t="s">
        <v>167</v>
      </c>
      <c r="C94" s="6">
        <v>423.5</v>
      </c>
      <c r="D94" s="49">
        <f t="shared" si="2"/>
        <v>56.208109363594133</v>
      </c>
      <c r="E94" s="31"/>
      <c r="L94" s="7"/>
      <c r="M94" s="7"/>
    </row>
    <row r="95" spans="1:13" x14ac:dyDescent="0.3">
      <c r="A95" s="7" t="s">
        <v>168</v>
      </c>
      <c r="B95" s="15" t="s">
        <v>169</v>
      </c>
      <c r="C95" s="6">
        <v>634.70000000000005</v>
      </c>
      <c r="D95" s="49">
        <f t="shared" si="2"/>
        <v>84.239166500763162</v>
      </c>
      <c r="E95" s="31"/>
      <c r="L95" s="7"/>
      <c r="M95" s="7"/>
    </row>
    <row r="96" spans="1:13" x14ac:dyDescent="0.3">
      <c r="A96" s="7" t="s">
        <v>170</v>
      </c>
      <c r="B96" s="15" t="s">
        <v>171</v>
      </c>
      <c r="C96" s="6">
        <v>264.55</v>
      </c>
      <c r="D96" s="49">
        <f t="shared" si="2"/>
        <v>35.111818966089324</v>
      </c>
      <c r="E96" s="31"/>
      <c r="L96" s="7"/>
      <c r="M96" s="7"/>
    </row>
    <row r="97" spans="1:13" x14ac:dyDescent="0.3">
      <c r="A97" s="7" t="s">
        <v>172</v>
      </c>
      <c r="B97" s="15" t="s">
        <v>173</v>
      </c>
      <c r="C97" s="6">
        <v>264.55</v>
      </c>
      <c r="D97" s="49">
        <f t="shared" si="2"/>
        <v>35.111818966089324</v>
      </c>
      <c r="E97" s="31"/>
      <c r="L97" s="7"/>
      <c r="M97" s="7"/>
    </row>
    <row r="98" spans="1:13" x14ac:dyDescent="0.3">
      <c r="A98" s="7" t="s">
        <v>174</v>
      </c>
      <c r="B98" s="15" t="s">
        <v>175</v>
      </c>
      <c r="C98" s="6">
        <v>58.3</v>
      </c>
      <c r="D98" s="49">
        <f t="shared" si="2"/>
        <v>7.7377397305726978</v>
      </c>
      <c r="E98" s="31"/>
      <c r="L98" s="7"/>
      <c r="M98" s="7"/>
    </row>
    <row r="99" spans="1:13" x14ac:dyDescent="0.3">
      <c r="A99" s="7" t="s">
        <v>176</v>
      </c>
      <c r="B99" s="15" t="s">
        <v>177</v>
      </c>
      <c r="C99" s="6">
        <v>42.35</v>
      </c>
      <c r="D99" s="49">
        <f t="shared" si="2"/>
        <v>5.6208109363594136</v>
      </c>
      <c r="E99" s="31"/>
      <c r="L99" s="7"/>
      <c r="M99" s="7"/>
    </row>
    <row r="100" spans="1:13" x14ac:dyDescent="0.3">
      <c r="A100" s="7" t="s">
        <v>178</v>
      </c>
      <c r="B100" s="15" t="s">
        <v>179</v>
      </c>
      <c r="C100" s="6">
        <v>476.3</v>
      </c>
      <c r="D100" s="49">
        <f t="shared" si="2"/>
        <v>63.21587364788639</v>
      </c>
      <c r="E100" s="31"/>
      <c r="L100" s="7"/>
      <c r="M100" s="7"/>
    </row>
    <row r="101" spans="1:13" x14ac:dyDescent="0.3">
      <c r="A101" s="7" t="s">
        <v>180</v>
      </c>
      <c r="B101" s="15" t="s">
        <v>181</v>
      </c>
      <c r="C101" s="6">
        <v>1163.8</v>
      </c>
      <c r="D101" s="49">
        <f t="shared" si="2"/>
        <v>154.46280443294179</v>
      </c>
      <c r="E101" s="31"/>
      <c r="L101" s="7"/>
      <c r="M101" s="7"/>
    </row>
    <row r="102" spans="1:13" x14ac:dyDescent="0.3">
      <c r="A102" s="7" t="s">
        <v>182</v>
      </c>
      <c r="B102" s="15" t="s">
        <v>183</v>
      </c>
      <c r="C102" s="6">
        <v>476.3</v>
      </c>
      <c r="D102" s="49">
        <f t="shared" si="2"/>
        <v>63.21587364788639</v>
      </c>
      <c r="E102" s="31"/>
      <c r="L102" s="7"/>
      <c r="M102" s="7"/>
    </row>
    <row r="103" spans="1:13" ht="30" customHeight="1" x14ac:dyDescent="0.3">
      <c r="A103" s="7" t="s">
        <v>184</v>
      </c>
      <c r="B103" s="15" t="s">
        <v>185</v>
      </c>
      <c r="C103" s="6">
        <v>47.85</v>
      </c>
      <c r="D103" s="49">
        <f t="shared" si="2"/>
        <v>6.3507863826398561</v>
      </c>
      <c r="E103" s="31"/>
      <c r="L103" s="7"/>
      <c r="M103" s="7"/>
    </row>
    <row r="104" spans="1:13" x14ac:dyDescent="0.3">
      <c r="A104" s="7" t="s">
        <v>186</v>
      </c>
      <c r="B104" s="15" t="s">
        <v>187</v>
      </c>
      <c r="C104" s="6">
        <v>529</v>
      </c>
      <c r="D104" s="49">
        <f t="shared" si="2"/>
        <v>70.210365651337185</v>
      </c>
      <c r="E104" s="31"/>
      <c r="L104" s="7"/>
      <c r="M104" s="7"/>
    </row>
    <row r="105" spans="1:13" x14ac:dyDescent="0.3">
      <c r="A105" s="7" t="s">
        <v>188</v>
      </c>
      <c r="B105" s="15" t="s">
        <v>189</v>
      </c>
      <c r="C105" s="6">
        <v>476.3</v>
      </c>
      <c r="D105" s="49">
        <f t="shared" si="2"/>
        <v>63.21587364788639</v>
      </c>
      <c r="E105" s="31"/>
      <c r="L105" s="7"/>
      <c r="M105" s="7"/>
    </row>
    <row r="106" spans="1:13" x14ac:dyDescent="0.3">
      <c r="A106" s="7" t="s">
        <v>190</v>
      </c>
      <c r="B106" s="15" t="s">
        <v>191</v>
      </c>
      <c r="C106" s="6">
        <v>264.55</v>
      </c>
      <c r="D106" s="49">
        <f t="shared" si="2"/>
        <v>35.111818966089324</v>
      </c>
      <c r="E106" s="31"/>
      <c r="L106" s="7"/>
      <c r="M106" s="7"/>
    </row>
    <row r="107" spans="1:13" x14ac:dyDescent="0.3">
      <c r="A107" s="7" t="s">
        <v>192</v>
      </c>
      <c r="B107" s="15" t="s">
        <v>193</v>
      </c>
      <c r="C107" s="6">
        <v>476.3</v>
      </c>
      <c r="D107" s="49">
        <f t="shared" si="2"/>
        <v>63.21587364788639</v>
      </c>
      <c r="E107" s="31"/>
      <c r="L107" s="7"/>
      <c r="M107" s="7"/>
    </row>
    <row r="108" spans="1:13" x14ac:dyDescent="0.3">
      <c r="A108" s="7" t="s">
        <v>194</v>
      </c>
      <c r="B108" s="15" t="s">
        <v>195</v>
      </c>
      <c r="C108" s="6">
        <v>31.9</v>
      </c>
      <c r="D108" s="49">
        <f t="shared" si="2"/>
        <v>4.233857588426571</v>
      </c>
      <c r="E108" s="31"/>
      <c r="L108" s="7"/>
      <c r="M108" s="7"/>
    </row>
    <row r="109" spans="1:13" x14ac:dyDescent="0.3">
      <c r="A109" s="7" t="s">
        <v>196</v>
      </c>
      <c r="B109" s="15" t="s">
        <v>197</v>
      </c>
      <c r="C109" s="6">
        <v>31.9</v>
      </c>
      <c r="D109" s="49">
        <f t="shared" si="2"/>
        <v>4.233857588426571</v>
      </c>
      <c r="E109" s="31"/>
      <c r="L109" s="7"/>
      <c r="M109" s="7"/>
    </row>
    <row r="110" spans="1:13" x14ac:dyDescent="0.3">
      <c r="A110" s="7" t="s">
        <v>198</v>
      </c>
      <c r="B110" s="15" t="s">
        <v>199</v>
      </c>
      <c r="C110" s="6">
        <v>31.9</v>
      </c>
      <c r="D110" s="49">
        <f t="shared" si="2"/>
        <v>4.233857588426571</v>
      </c>
      <c r="E110" s="31"/>
      <c r="L110" s="7"/>
      <c r="M110" s="7"/>
    </row>
    <row r="111" spans="1:13" x14ac:dyDescent="0.3">
      <c r="A111" s="7" t="s">
        <v>200</v>
      </c>
      <c r="B111" s="15" t="s">
        <v>201</v>
      </c>
      <c r="C111" s="6">
        <v>47.85</v>
      </c>
      <c r="D111" s="49">
        <f t="shared" si="2"/>
        <v>6.3507863826398561</v>
      </c>
      <c r="E111" s="31"/>
      <c r="L111" s="7"/>
      <c r="M111" s="7"/>
    </row>
    <row r="112" spans="1:13" ht="28.8" x14ac:dyDescent="0.3">
      <c r="A112" s="7" t="s">
        <v>202</v>
      </c>
      <c r="B112" s="15" t="s">
        <v>203</v>
      </c>
      <c r="C112" s="6">
        <v>42.35</v>
      </c>
      <c r="D112" s="49">
        <f t="shared" si="2"/>
        <v>5.6208109363594136</v>
      </c>
      <c r="E112" s="31"/>
      <c r="L112" s="7"/>
      <c r="M112" s="7"/>
    </row>
    <row r="113" spans="1:13" x14ac:dyDescent="0.3">
      <c r="A113" s="7" t="s">
        <v>204</v>
      </c>
      <c r="B113" s="15" t="s">
        <v>205</v>
      </c>
      <c r="C113" s="6">
        <v>106.15</v>
      </c>
      <c r="D113" s="49">
        <f t="shared" si="2"/>
        <v>14.088526113212556</v>
      </c>
      <c r="E113" s="31"/>
      <c r="L113" s="7"/>
      <c r="M113" s="7"/>
    </row>
    <row r="114" spans="1:13" ht="28.8" x14ac:dyDescent="0.3">
      <c r="A114" s="7" t="s">
        <v>206</v>
      </c>
      <c r="B114" s="15" t="s">
        <v>207</v>
      </c>
      <c r="C114" s="6">
        <v>1639.55</v>
      </c>
      <c r="D114" s="49">
        <f t="shared" si="2"/>
        <v>217.60568053620014</v>
      </c>
      <c r="E114" s="31"/>
      <c r="L114" s="7"/>
      <c r="M114" s="7"/>
    </row>
    <row r="115" spans="1:13" x14ac:dyDescent="0.3">
      <c r="A115" s="7" t="s">
        <v>208</v>
      </c>
      <c r="B115" s="15" t="s">
        <v>209</v>
      </c>
      <c r="C115" s="6">
        <v>47.85</v>
      </c>
      <c r="D115" s="49">
        <f t="shared" si="2"/>
        <v>6.3507863826398561</v>
      </c>
      <c r="E115" s="31"/>
      <c r="L115" s="7"/>
      <c r="M115" s="7"/>
    </row>
    <row r="116" spans="1:13" x14ac:dyDescent="0.3">
      <c r="A116" s="7" t="s">
        <v>210</v>
      </c>
      <c r="B116" s="15" t="s">
        <v>211</v>
      </c>
      <c r="C116" s="6">
        <v>259.60000000000002</v>
      </c>
      <c r="D116" s="49">
        <f t="shared" si="2"/>
        <v>34.454841064436927</v>
      </c>
      <c r="E116" s="31"/>
      <c r="L116" s="7"/>
      <c r="M116" s="7"/>
    </row>
    <row r="117" spans="1:13" x14ac:dyDescent="0.3">
      <c r="A117" s="7"/>
      <c r="B117" s="15"/>
      <c r="C117" s="6"/>
      <c r="D117" s="49"/>
      <c r="E117" s="31"/>
      <c r="L117" s="7"/>
      <c r="M117" s="7"/>
    </row>
    <row r="118" spans="1:13" x14ac:dyDescent="0.3">
      <c r="A118" s="13" t="s">
        <v>337</v>
      </c>
      <c r="B118" s="19" t="s">
        <v>304</v>
      </c>
      <c r="C118" s="4" t="s">
        <v>341</v>
      </c>
      <c r="D118" s="48" t="s">
        <v>340</v>
      </c>
      <c r="E118" s="16"/>
      <c r="L118" s="7"/>
      <c r="M118" s="7"/>
    </row>
    <row r="119" spans="1:13" x14ac:dyDescent="0.3">
      <c r="A119" s="7" t="s">
        <v>249</v>
      </c>
      <c r="B119" s="15" t="s">
        <v>376</v>
      </c>
      <c r="C119" s="6">
        <f t="shared" ref="C119:C144" si="3">D119*7.5345</f>
        <v>339.05250000000001</v>
      </c>
      <c r="D119" s="49">
        <v>45</v>
      </c>
      <c r="E119" s="31"/>
      <c r="L119" s="7"/>
      <c r="M119" s="7"/>
    </row>
    <row r="120" spans="1:13" ht="16.2" customHeight="1" x14ac:dyDescent="0.3">
      <c r="A120" s="7" t="s">
        <v>250</v>
      </c>
      <c r="B120" s="15" t="s">
        <v>240</v>
      </c>
      <c r="C120" s="6">
        <f t="shared" si="3"/>
        <v>37.672499999999999</v>
      </c>
      <c r="D120" s="49">
        <v>5</v>
      </c>
      <c r="E120" s="31"/>
      <c r="L120" s="7"/>
      <c r="M120" s="7"/>
    </row>
    <row r="121" spans="1:13" x14ac:dyDescent="0.3">
      <c r="A121" s="7" t="s">
        <v>251</v>
      </c>
      <c r="B121" s="15" t="s">
        <v>242</v>
      </c>
      <c r="C121" s="6">
        <f t="shared" si="3"/>
        <v>339.05250000000001</v>
      </c>
      <c r="D121" s="49">
        <v>45</v>
      </c>
      <c r="E121" s="31"/>
      <c r="L121" s="7"/>
      <c r="M121" s="7"/>
    </row>
    <row r="122" spans="1:13" x14ac:dyDescent="0.3">
      <c r="A122" s="7" t="s">
        <v>252</v>
      </c>
      <c r="B122" s="18" t="s">
        <v>306</v>
      </c>
      <c r="C122" s="6">
        <f t="shared" si="3"/>
        <v>414.39750000000004</v>
      </c>
      <c r="D122" s="49">
        <v>55</v>
      </c>
      <c r="E122" s="31"/>
      <c r="L122" s="7"/>
      <c r="M122" s="7"/>
    </row>
    <row r="123" spans="1:13" x14ac:dyDescent="0.3">
      <c r="A123" s="7" t="s">
        <v>260</v>
      </c>
      <c r="B123" s="18" t="s">
        <v>307</v>
      </c>
      <c r="C123" s="6">
        <f t="shared" si="3"/>
        <v>1054.8300000000002</v>
      </c>
      <c r="D123" s="49">
        <v>140</v>
      </c>
      <c r="E123" s="31"/>
      <c r="L123" s="7"/>
      <c r="M123" s="7"/>
    </row>
    <row r="124" spans="1:13" x14ac:dyDescent="0.3">
      <c r="A124" s="7" t="s">
        <v>261</v>
      </c>
      <c r="B124" s="18" t="s">
        <v>308</v>
      </c>
      <c r="C124" s="6">
        <f t="shared" si="3"/>
        <v>979.48500000000001</v>
      </c>
      <c r="D124" s="49">
        <v>130</v>
      </c>
      <c r="E124" s="31"/>
      <c r="L124" s="7"/>
      <c r="M124" s="7"/>
    </row>
    <row r="125" spans="1:13" ht="28.8" x14ac:dyDescent="0.3">
      <c r="A125" s="7" t="s">
        <v>262</v>
      </c>
      <c r="B125" s="18" t="s">
        <v>309</v>
      </c>
      <c r="C125" s="6">
        <f t="shared" si="3"/>
        <v>527.41500000000008</v>
      </c>
      <c r="D125" s="49">
        <v>70</v>
      </c>
      <c r="E125" s="31"/>
      <c r="L125" s="7"/>
      <c r="M125" s="7"/>
    </row>
    <row r="126" spans="1:13" ht="28.8" x14ac:dyDescent="0.3">
      <c r="A126" s="7" t="s">
        <v>263</v>
      </c>
      <c r="B126" s="18" t="s">
        <v>310</v>
      </c>
      <c r="C126" s="6">
        <f t="shared" si="3"/>
        <v>452.07000000000005</v>
      </c>
      <c r="D126" s="49">
        <v>60</v>
      </c>
      <c r="E126" s="31"/>
      <c r="L126" s="7"/>
      <c r="M126" s="7"/>
    </row>
    <row r="127" spans="1:13" ht="28.8" x14ac:dyDescent="0.3">
      <c r="A127" s="7" t="s">
        <v>264</v>
      </c>
      <c r="B127" s="18" t="s">
        <v>311</v>
      </c>
      <c r="C127" s="6">
        <f t="shared" si="3"/>
        <v>678.10500000000002</v>
      </c>
      <c r="D127" s="49">
        <v>90</v>
      </c>
      <c r="E127" s="31"/>
      <c r="L127" s="7"/>
      <c r="M127" s="7"/>
    </row>
    <row r="128" spans="1:13" x14ac:dyDescent="0.3">
      <c r="A128" s="7" t="s">
        <v>265</v>
      </c>
      <c r="B128" s="18" t="s">
        <v>312</v>
      </c>
      <c r="C128" s="6">
        <f t="shared" si="3"/>
        <v>188.36250000000001</v>
      </c>
      <c r="D128" s="49">
        <v>25</v>
      </c>
      <c r="E128" s="31"/>
      <c r="L128" s="7"/>
      <c r="M128" s="7"/>
    </row>
    <row r="129" spans="1:13" x14ac:dyDescent="0.3">
      <c r="A129" s="7" t="s">
        <v>266</v>
      </c>
      <c r="B129" s="18" t="s">
        <v>313</v>
      </c>
      <c r="C129" s="6">
        <f t="shared" si="3"/>
        <v>150.69</v>
      </c>
      <c r="D129" s="49">
        <v>20</v>
      </c>
      <c r="E129" s="31"/>
      <c r="L129" s="7"/>
      <c r="M129" s="7"/>
    </row>
    <row r="130" spans="1:13" x14ac:dyDescent="0.3">
      <c r="A130" s="7" t="s">
        <v>267</v>
      </c>
      <c r="B130" s="18" t="s">
        <v>314</v>
      </c>
      <c r="C130" s="6">
        <f t="shared" si="3"/>
        <v>67.810500000000005</v>
      </c>
      <c r="D130" s="49">
        <v>9</v>
      </c>
      <c r="E130" s="31"/>
      <c r="L130" s="7"/>
      <c r="M130" s="7"/>
    </row>
    <row r="131" spans="1:13" x14ac:dyDescent="0.3">
      <c r="A131" s="7" t="s">
        <v>268</v>
      </c>
      <c r="B131" s="18" t="s">
        <v>315</v>
      </c>
      <c r="C131" s="6">
        <f t="shared" si="3"/>
        <v>60.276000000000003</v>
      </c>
      <c r="D131" s="49">
        <v>8</v>
      </c>
      <c r="E131" s="31"/>
      <c r="L131" s="7"/>
      <c r="M131" s="7"/>
    </row>
    <row r="132" spans="1:13" x14ac:dyDescent="0.3">
      <c r="A132" s="7" t="s">
        <v>269</v>
      </c>
      <c r="B132" s="18" t="s">
        <v>316</v>
      </c>
      <c r="C132" s="6">
        <f t="shared" si="3"/>
        <v>150.69</v>
      </c>
      <c r="D132" s="49">
        <v>20</v>
      </c>
      <c r="E132" s="31"/>
      <c r="L132" s="7"/>
      <c r="M132" s="7"/>
    </row>
    <row r="133" spans="1:13" x14ac:dyDescent="0.3">
      <c r="A133" s="7" t="s">
        <v>270</v>
      </c>
      <c r="B133" s="18" t="s">
        <v>317</v>
      </c>
      <c r="C133" s="6">
        <f t="shared" si="3"/>
        <v>37.672499999999999</v>
      </c>
      <c r="D133" s="49">
        <v>5</v>
      </c>
      <c r="E133" s="31"/>
      <c r="L133" s="7"/>
      <c r="M133" s="7"/>
    </row>
    <row r="134" spans="1:13" ht="28.8" x14ac:dyDescent="0.3">
      <c r="A134" s="7" t="s">
        <v>271</v>
      </c>
      <c r="B134" s="18" t="s">
        <v>377</v>
      </c>
      <c r="C134" s="6">
        <f t="shared" si="3"/>
        <v>75.344999999999999</v>
      </c>
      <c r="D134" s="49">
        <v>10</v>
      </c>
      <c r="E134" s="31"/>
      <c r="L134" s="7"/>
      <c r="M134" s="7"/>
    </row>
    <row r="135" spans="1:13" x14ac:dyDescent="0.3">
      <c r="A135" s="7" t="s">
        <v>272</v>
      </c>
      <c r="B135" s="18" t="s">
        <v>101</v>
      </c>
      <c r="C135" s="6">
        <f t="shared" si="3"/>
        <v>37.672499999999999</v>
      </c>
      <c r="D135" s="49">
        <v>5</v>
      </c>
      <c r="E135" s="31"/>
      <c r="L135" s="7"/>
      <c r="M135" s="7"/>
    </row>
    <row r="136" spans="1:13" ht="28.8" x14ac:dyDescent="0.3">
      <c r="A136" s="7" t="s">
        <v>273</v>
      </c>
      <c r="B136" s="18" t="s">
        <v>226</v>
      </c>
      <c r="C136" s="6">
        <f t="shared" si="3"/>
        <v>203.4315</v>
      </c>
      <c r="D136" s="49">
        <v>27</v>
      </c>
      <c r="E136" s="31"/>
      <c r="L136" s="7"/>
      <c r="M136" s="7"/>
    </row>
    <row r="137" spans="1:13" ht="14.7" customHeight="1" x14ac:dyDescent="0.3">
      <c r="A137" s="7" t="s">
        <v>274</v>
      </c>
      <c r="B137" s="18" t="s">
        <v>349</v>
      </c>
      <c r="C137" s="6">
        <f t="shared" si="3"/>
        <v>452.07000000000005</v>
      </c>
      <c r="D137" s="49">
        <v>60</v>
      </c>
      <c r="E137" s="31"/>
      <c r="L137" s="7"/>
      <c r="M137" s="7"/>
    </row>
    <row r="138" spans="1:13" ht="13.95" customHeight="1" x14ac:dyDescent="0.3">
      <c r="A138" s="7" t="s">
        <v>275</v>
      </c>
      <c r="B138" s="15" t="s">
        <v>386</v>
      </c>
      <c r="C138" s="6">
        <f t="shared" si="3"/>
        <v>37.672499999999999</v>
      </c>
      <c r="D138" s="49">
        <v>5</v>
      </c>
      <c r="E138" s="31"/>
      <c r="L138" s="7"/>
      <c r="M138" s="7"/>
    </row>
    <row r="139" spans="1:13" x14ac:dyDescent="0.3">
      <c r="A139" s="7" t="s">
        <v>276</v>
      </c>
      <c r="B139" s="15" t="s">
        <v>241</v>
      </c>
      <c r="C139" s="6">
        <f t="shared" si="3"/>
        <v>203.4315</v>
      </c>
      <c r="D139" s="31">
        <v>27</v>
      </c>
      <c r="E139" s="31"/>
      <c r="L139" s="7"/>
      <c r="M139" s="7"/>
    </row>
    <row r="140" spans="1:13" x14ac:dyDescent="0.3">
      <c r="A140" s="7" t="s">
        <v>277</v>
      </c>
      <c r="B140" s="15" t="s">
        <v>243</v>
      </c>
      <c r="C140" s="6">
        <f t="shared" si="3"/>
        <v>60.276000000000003</v>
      </c>
      <c r="D140" s="31">
        <v>8</v>
      </c>
      <c r="E140" s="31"/>
      <c r="L140" s="7"/>
      <c r="M140" s="7"/>
    </row>
    <row r="141" spans="1:13" x14ac:dyDescent="0.3">
      <c r="A141" s="7" t="s">
        <v>278</v>
      </c>
      <c r="B141" s="15" t="s">
        <v>244</v>
      </c>
      <c r="C141" s="6">
        <f t="shared" si="3"/>
        <v>82.879500000000007</v>
      </c>
      <c r="D141" s="31">
        <v>11</v>
      </c>
      <c r="E141" s="31"/>
      <c r="L141" s="7"/>
      <c r="M141" s="7"/>
    </row>
    <row r="142" spans="1:13" x14ac:dyDescent="0.3">
      <c r="A142" s="7" t="s">
        <v>279</v>
      </c>
      <c r="B142" s="15" t="s">
        <v>245</v>
      </c>
      <c r="C142" s="6">
        <f t="shared" si="3"/>
        <v>82.879500000000007</v>
      </c>
      <c r="D142" s="31">
        <v>11</v>
      </c>
      <c r="E142" s="31"/>
      <c r="L142" s="7"/>
      <c r="M142" s="7"/>
    </row>
    <row r="143" spans="1:13" x14ac:dyDescent="0.3">
      <c r="A143" s="7" t="s">
        <v>280</v>
      </c>
      <c r="B143" s="15" t="s">
        <v>246</v>
      </c>
      <c r="C143" s="6">
        <f t="shared" si="3"/>
        <v>203.4315</v>
      </c>
      <c r="D143" s="31">
        <v>27</v>
      </c>
      <c r="E143" s="31"/>
      <c r="L143" s="7"/>
      <c r="M143" s="7"/>
    </row>
    <row r="144" spans="1:13" x14ac:dyDescent="0.3">
      <c r="A144" s="7" t="s">
        <v>281</v>
      </c>
      <c r="B144" s="15" t="s">
        <v>247</v>
      </c>
      <c r="C144" s="6">
        <f t="shared" si="3"/>
        <v>203.4315</v>
      </c>
      <c r="D144" s="49">
        <v>27</v>
      </c>
      <c r="E144" s="31"/>
      <c r="L144" s="7"/>
      <c r="M144" s="7"/>
    </row>
    <row r="145" spans="1:13" x14ac:dyDescent="0.3">
      <c r="A145" s="7"/>
      <c r="B145" s="15"/>
      <c r="C145" s="7"/>
      <c r="D145" s="7"/>
      <c r="L145" s="7"/>
      <c r="M145" s="7"/>
    </row>
    <row r="146" spans="1:13" x14ac:dyDescent="0.3">
      <c r="A146" s="16" t="s">
        <v>337</v>
      </c>
      <c r="B146" s="20" t="s">
        <v>303</v>
      </c>
      <c r="C146" s="4" t="s">
        <v>341</v>
      </c>
      <c r="D146" s="13" t="s">
        <v>340</v>
      </c>
      <c r="E146" s="16"/>
      <c r="L146" s="7"/>
      <c r="M146" s="7"/>
    </row>
    <row r="147" spans="1:13" ht="28.8" x14ac:dyDescent="0.3">
      <c r="A147" s="7" t="s">
        <v>282</v>
      </c>
      <c r="B147" s="18" t="s">
        <v>231</v>
      </c>
      <c r="C147" s="6">
        <f t="shared" ref="C147:C148" si="4">D147*7.5345</f>
        <v>979.48500000000001</v>
      </c>
      <c r="D147" s="49">
        <v>130</v>
      </c>
      <c r="E147" s="31"/>
      <c r="L147" s="6">
        <v>180</v>
      </c>
      <c r="M147" s="6">
        <f>L147*7.5345</f>
        <v>1356.21</v>
      </c>
    </row>
    <row r="148" spans="1:13" ht="28.8" x14ac:dyDescent="0.3">
      <c r="A148" s="7" t="s">
        <v>283</v>
      </c>
      <c r="B148" s="18" t="s">
        <v>232</v>
      </c>
      <c r="C148" s="6">
        <f t="shared" si="4"/>
        <v>753.45</v>
      </c>
      <c r="D148" s="49">
        <v>100</v>
      </c>
      <c r="E148" s="31"/>
      <c r="L148" s="6">
        <v>140</v>
      </c>
      <c r="M148" s="6">
        <f>L148*7.5345</f>
        <v>1054.8300000000002</v>
      </c>
    </row>
    <row r="149" spans="1:13" ht="43.2" x14ac:dyDescent="0.3">
      <c r="A149" s="7" t="s">
        <v>284</v>
      </c>
      <c r="B149" s="18" t="s">
        <v>233</v>
      </c>
      <c r="C149" s="11" t="s">
        <v>371</v>
      </c>
      <c r="D149" s="70" t="s">
        <v>364</v>
      </c>
      <c r="L149" s="15" t="s">
        <v>397</v>
      </c>
      <c r="M149" s="11" t="s">
        <v>405</v>
      </c>
    </row>
    <row r="150" spans="1:13" ht="28.8" x14ac:dyDescent="0.3">
      <c r="A150" s="7" t="s">
        <v>285</v>
      </c>
      <c r="B150" s="18" t="s">
        <v>234</v>
      </c>
      <c r="C150" s="11" t="s">
        <v>370</v>
      </c>
      <c r="D150" s="70" t="s">
        <v>365</v>
      </c>
      <c r="L150" s="15" t="s">
        <v>398</v>
      </c>
      <c r="M150" s="11" t="s">
        <v>404</v>
      </c>
    </row>
    <row r="151" spans="1:13" ht="28.8" x14ac:dyDescent="0.3">
      <c r="A151" s="7" t="s">
        <v>286</v>
      </c>
      <c r="B151" s="18" t="s">
        <v>224</v>
      </c>
      <c r="C151" s="6">
        <f t="shared" ref="C151" si="5">D151*7.5345</f>
        <v>331.51800000000003</v>
      </c>
      <c r="D151" s="49">
        <v>44</v>
      </c>
      <c r="E151" s="31"/>
      <c r="L151" s="7"/>
      <c r="M151" s="7"/>
    </row>
    <row r="152" spans="1:13" ht="28.8" x14ac:dyDescent="0.3">
      <c r="A152" s="7" t="s">
        <v>287</v>
      </c>
      <c r="B152" s="18" t="s">
        <v>296</v>
      </c>
      <c r="C152" s="10" t="s">
        <v>367</v>
      </c>
      <c r="D152" s="53" t="s">
        <v>366</v>
      </c>
      <c r="L152" s="46" t="s">
        <v>399</v>
      </c>
      <c r="M152" s="10" t="s">
        <v>406</v>
      </c>
    </row>
    <row r="153" spans="1:13" ht="28.8" x14ac:dyDescent="0.3">
      <c r="A153" s="7" t="s">
        <v>288</v>
      </c>
      <c r="B153" s="18" t="s">
        <v>297</v>
      </c>
      <c r="C153" s="10" t="s">
        <v>368</v>
      </c>
      <c r="D153" s="53" t="s">
        <v>369</v>
      </c>
      <c r="L153" s="46" t="s">
        <v>400</v>
      </c>
      <c r="M153" s="10" t="s">
        <v>367</v>
      </c>
    </row>
    <row r="154" spans="1:13" ht="115.2" x14ac:dyDescent="0.3">
      <c r="A154" s="7" t="s">
        <v>289</v>
      </c>
      <c r="B154" s="18" t="s">
        <v>298</v>
      </c>
      <c r="C154" s="23" t="s">
        <v>373</v>
      </c>
      <c r="D154" s="54" t="s">
        <v>372</v>
      </c>
      <c r="E154" s="34"/>
      <c r="L154" s="23" t="s">
        <v>401</v>
      </c>
      <c r="M154" s="23" t="s">
        <v>407</v>
      </c>
    </row>
    <row r="155" spans="1:13" ht="115.2" x14ac:dyDescent="0.3">
      <c r="A155" s="7" t="s">
        <v>290</v>
      </c>
      <c r="B155" s="18" t="s">
        <v>300</v>
      </c>
      <c r="C155" s="11" t="s">
        <v>375</v>
      </c>
      <c r="D155" s="55" t="s">
        <v>374</v>
      </c>
      <c r="E155" s="35"/>
      <c r="L155" s="11" t="s">
        <v>402</v>
      </c>
      <c r="M155" s="23" t="s">
        <v>373</v>
      </c>
    </row>
    <row r="156" spans="1:13" ht="115.2" x14ac:dyDescent="0.3">
      <c r="A156" s="7" t="s">
        <v>291</v>
      </c>
      <c r="B156" s="18" t="s">
        <v>238</v>
      </c>
      <c r="C156" s="11" t="s">
        <v>248</v>
      </c>
      <c r="D156" s="55" t="s">
        <v>248</v>
      </c>
      <c r="E156" s="35"/>
      <c r="L156" s="7"/>
      <c r="M156" s="7"/>
    </row>
    <row r="157" spans="1:13" x14ac:dyDescent="0.3">
      <c r="A157" s="7" t="s">
        <v>292</v>
      </c>
      <c r="B157" s="18" t="s">
        <v>225</v>
      </c>
      <c r="C157" s="6">
        <f t="shared" ref="C157:C181" si="6">D157*7.5345</f>
        <v>7534.5</v>
      </c>
      <c r="D157" s="49">
        <v>1000</v>
      </c>
      <c r="E157" s="31"/>
      <c r="L157" s="7"/>
      <c r="M157" s="7"/>
    </row>
    <row r="158" spans="1:13" ht="43.2" x14ac:dyDescent="0.3">
      <c r="A158" s="7" t="s">
        <v>293</v>
      </c>
      <c r="B158" s="18" t="s">
        <v>357</v>
      </c>
      <c r="C158" s="6">
        <f t="shared" si="6"/>
        <v>226.03500000000003</v>
      </c>
      <c r="D158" s="49">
        <v>30</v>
      </c>
      <c r="E158" s="31"/>
      <c r="F158" t="s">
        <v>394</v>
      </c>
      <c r="G158" t="s">
        <v>395</v>
      </c>
      <c r="H158" t="s">
        <v>390</v>
      </c>
      <c r="I158" s="66" t="s">
        <v>391</v>
      </c>
      <c r="J158" s="66" t="s">
        <v>393</v>
      </c>
      <c r="K158" s="69" t="s">
        <v>392</v>
      </c>
      <c r="L158" s="15" t="s">
        <v>396</v>
      </c>
      <c r="M158" s="15" t="s">
        <v>396</v>
      </c>
    </row>
    <row r="159" spans="1:13" x14ac:dyDescent="0.3">
      <c r="A159" s="7" t="s">
        <v>294</v>
      </c>
      <c r="B159" s="18" t="s">
        <v>239</v>
      </c>
      <c r="C159" s="6">
        <f t="shared" si="6"/>
        <v>828.79500000000007</v>
      </c>
      <c r="D159" s="65">
        <v>110</v>
      </c>
      <c r="E159" s="31"/>
      <c r="F159" s="31">
        <v>473</v>
      </c>
      <c r="G159" s="64">
        <f>F159/7.5345</f>
        <v>62.777888380118121</v>
      </c>
      <c r="H159" s="31">
        <f>D159*100/G159</f>
        <v>175.22093023255815</v>
      </c>
      <c r="I159" s="66">
        <v>75.22</v>
      </c>
      <c r="J159" s="68">
        <v>75</v>
      </c>
      <c r="K159" s="67">
        <f>J159*H159/100</f>
        <v>131.4156976744186</v>
      </c>
      <c r="L159" s="71">
        <v>150</v>
      </c>
      <c r="M159" s="6">
        <f>L159*7.5345</f>
        <v>1130.175</v>
      </c>
    </row>
    <row r="160" spans="1:13" x14ac:dyDescent="0.3">
      <c r="A160" s="7" t="s">
        <v>295</v>
      </c>
      <c r="B160" s="18" t="s">
        <v>255</v>
      </c>
      <c r="C160" s="6">
        <f t="shared" si="6"/>
        <v>979.48500000000001</v>
      </c>
      <c r="D160" s="65">
        <v>130</v>
      </c>
      <c r="E160" s="31"/>
      <c r="F160" s="31">
        <v>538</v>
      </c>
      <c r="G160" s="64">
        <f t="shared" ref="G160:G164" si="7">F160/7.5345</f>
        <v>71.404870927068814</v>
      </c>
      <c r="H160" s="31">
        <f t="shared" ref="H160:H164" si="8">D160*100/G160</f>
        <v>182.06040892193309</v>
      </c>
      <c r="I160" s="66">
        <v>82.06</v>
      </c>
      <c r="J160" s="68">
        <v>91</v>
      </c>
      <c r="K160" s="67">
        <f t="shared" ref="K160:K164" si="9">J160*H160/100</f>
        <v>165.67497211895912</v>
      </c>
      <c r="L160" s="71">
        <v>180</v>
      </c>
      <c r="M160" s="6">
        <f t="shared" ref="M160:M164" si="10">L160*7.5345</f>
        <v>1356.21</v>
      </c>
    </row>
    <row r="161" spans="1:13" x14ac:dyDescent="0.3">
      <c r="A161" s="7" t="s">
        <v>302</v>
      </c>
      <c r="B161" s="18" t="s">
        <v>256</v>
      </c>
      <c r="C161" s="6">
        <f t="shared" si="6"/>
        <v>1205.52</v>
      </c>
      <c r="D161" s="65">
        <v>160</v>
      </c>
      <c r="E161" s="31"/>
      <c r="F161" s="31">
        <v>800</v>
      </c>
      <c r="G161" s="64">
        <f t="shared" si="7"/>
        <v>106.17824673170084</v>
      </c>
      <c r="H161" s="31">
        <f t="shared" si="8"/>
        <v>150.69</v>
      </c>
      <c r="I161" s="66">
        <v>50.69</v>
      </c>
      <c r="J161" s="68">
        <v>145</v>
      </c>
      <c r="K161" s="67">
        <f t="shared" si="9"/>
        <v>218.50049999999999</v>
      </c>
      <c r="L161" s="71">
        <v>230</v>
      </c>
      <c r="M161" s="6">
        <f t="shared" si="10"/>
        <v>1732.9350000000002</v>
      </c>
    </row>
    <row r="162" spans="1:13" x14ac:dyDescent="0.3">
      <c r="A162" s="7" t="s">
        <v>320</v>
      </c>
      <c r="B162" s="18" t="s">
        <v>257</v>
      </c>
      <c r="C162" s="6">
        <f t="shared" si="6"/>
        <v>565.08749999999998</v>
      </c>
      <c r="D162" s="65">
        <v>75</v>
      </c>
      <c r="E162" s="31"/>
      <c r="F162" s="31">
        <v>230</v>
      </c>
      <c r="G162" s="64">
        <f t="shared" si="7"/>
        <v>30.526245935363992</v>
      </c>
      <c r="H162" s="31">
        <f t="shared" si="8"/>
        <v>245.69021739130434</v>
      </c>
      <c r="I162" s="66">
        <v>145.69</v>
      </c>
      <c r="J162" s="68">
        <v>39.659999999999997</v>
      </c>
      <c r="K162" s="67">
        <f t="shared" si="9"/>
        <v>97.440740217391308</v>
      </c>
      <c r="L162" s="71">
        <v>110</v>
      </c>
      <c r="M162" s="6">
        <f t="shared" si="10"/>
        <v>828.79500000000007</v>
      </c>
    </row>
    <row r="163" spans="1:13" x14ac:dyDescent="0.3">
      <c r="A163" s="7" t="s">
        <v>321</v>
      </c>
      <c r="B163" s="18" t="s">
        <v>258</v>
      </c>
      <c r="C163" s="6">
        <f t="shared" si="6"/>
        <v>753.45</v>
      </c>
      <c r="D163" s="65">
        <v>100</v>
      </c>
      <c r="E163" s="31"/>
      <c r="F163" s="31">
        <v>258</v>
      </c>
      <c r="G163" s="64">
        <f t="shared" si="7"/>
        <v>34.242484570973517</v>
      </c>
      <c r="H163" s="31">
        <f t="shared" si="8"/>
        <v>292.03488372093028</v>
      </c>
      <c r="I163" s="66">
        <v>192.03</v>
      </c>
      <c r="J163" s="68">
        <v>47.71</v>
      </c>
      <c r="K163" s="67">
        <f t="shared" si="9"/>
        <v>139.32984302325585</v>
      </c>
      <c r="L163" s="71">
        <v>140</v>
      </c>
      <c r="M163" s="6">
        <f t="shared" si="10"/>
        <v>1054.8300000000002</v>
      </c>
    </row>
    <row r="164" spans="1:13" x14ac:dyDescent="0.3">
      <c r="A164" s="7" t="s">
        <v>322</v>
      </c>
      <c r="B164" s="18" t="s">
        <v>259</v>
      </c>
      <c r="C164" s="6">
        <f t="shared" si="6"/>
        <v>941.8125</v>
      </c>
      <c r="D164" s="65">
        <v>125</v>
      </c>
      <c r="E164" s="31"/>
      <c r="F164" s="31">
        <v>404</v>
      </c>
      <c r="G164" s="64">
        <f t="shared" si="7"/>
        <v>53.62001459950892</v>
      </c>
      <c r="H164" s="31">
        <f t="shared" si="8"/>
        <v>233.12190594059408</v>
      </c>
      <c r="I164" s="66">
        <v>133.12</v>
      </c>
      <c r="J164" s="68">
        <v>71.84</v>
      </c>
      <c r="K164" s="67">
        <f t="shared" si="9"/>
        <v>167.4747772277228</v>
      </c>
      <c r="L164" s="71">
        <v>170</v>
      </c>
      <c r="M164" s="6">
        <f t="shared" si="10"/>
        <v>1280.865</v>
      </c>
    </row>
    <row r="165" spans="1:13" x14ac:dyDescent="0.3">
      <c r="A165" s="12"/>
      <c r="B165" s="20"/>
      <c r="C165" s="6"/>
      <c r="D165" s="52"/>
      <c r="L165" s="7"/>
      <c r="M165" s="7"/>
    </row>
    <row r="166" spans="1:13" x14ac:dyDescent="0.3">
      <c r="A166" s="17" t="s">
        <v>337</v>
      </c>
      <c r="B166" s="19" t="s">
        <v>229</v>
      </c>
      <c r="C166" s="6"/>
      <c r="D166" s="57"/>
      <c r="E166" s="1"/>
      <c r="L166" s="7"/>
      <c r="M166" s="7"/>
    </row>
    <row r="167" spans="1:13" ht="43.2" x14ac:dyDescent="0.3">
      <c r="A167" s="7" t="s">
        <v>323</v>
      </c>
      <c r="B167" s="18" t="s">
        <v>216</v>
      </c>
      <c r="C167" s="6">
        <f t="shared" si="6"/>
        <v>1808.2800000000002</v>
      </c>
      <c r="D167" s="49">
        <v>240</v>
      </c>
      <c r="E167" s="31"/>
      <c r="L167" s="7"/>
      <c r="M167" s="7"/>
    </row>
    <row r="168" spans="1:13" ht="43.2" x14ac:dyDescent="0.3">
      <c r="A168" s="14" t="s">
        <v>324</v>
      </c>
      <c r="B168" s="18" t="s">
        <v>253</v>
      </c>
      <c r="C168" s="6">
        <f t="shared" si="6"/>
        <v>1506.9</v>
      </c>
      <c r="D168" s="49">
        <v>200</v>
      </c>
      <c r="E168" s="31"/>
      <c r="L168" s="7"/>
      <c r="M168" s="7"/>
    </row>
    <row r="169" spans="1:13" ht="43.2" x14ac:dyDescent="0.3">
      <c r="A169" s="7" t="s">
        <v>325</v>
      </c>
      <c r="B169" s="18" t="s">
        <v>217</v>
      </c>
      <c r="C169" s="6">
        <f t="shared" si="6"/>
        <v>1054.8300000000002</v>
      </c>
      <c r="D169" s="49">
        <v>140</v>
      </c>
      <c r="E169" s="31"/>
      <c r="L169" s="7"/>
      <c r="M169" s="7"/>
    </row>
    <row r="170" spans="1:13" ht="43.2" x14ac:dyDescent="0.3">
      <c r="A170" s="7" t="s">
        <v>326</v>
      </c>
      <c r="B170" s="18" t="s">
        <v>218</v>
      </c>
      <c r="C170" s="6">
        <f t="shared" si="6"/>
        <v>1205.52</v>
      </c>
      <c r="D170" s="49">
        <v>160</v>
      </c>
      <c r="E170" s="31"/>
      <c r="L170" s="7"/>
      <c r="M170" s="7"/>
    </row>
    <row r="171" spans="1:13" ht="57.6" x14ac:dyDescent="0.3">
      <c r="A171" s="14" t="s">
        <v>327</v>
      </c>
      <c r="B171" s="18" t="s">
        <v>219</v>
      </c>
      <c r="C171" s="6">
        <f t="shared" si="6"/>
        <v>1017.1575</v>
      </c>
      <c r="D171" s="49">
        <v>135</v>
      </c>
      <c r="E171" s="31"/>
      <c r="L171" s="7"/>
      <c r="M171" s="7"/>
    </row>
    <row r="172" spans="1:13" ht="43.2" x14ac:dyDescent="0.3">
      <c r="A172" s="14" t="s">
        <v>328</v>
      </c>
      <c r="B172" s="18" t="s">
        <v>254</v>
      </c>
      <c r="C172" s="6">
        <f t="shared" si="6"/>
        <v>753.45</v>
      </c>
      <c r="D172" s="49">
        <v>100</v>
      </c>
      <c r="E172" s="31"/>
      <c r="L172" s="7"/>
      <c r="M172" s="7"/>
    </row>
    <row r="173" spans="1:13" ht="28.8" x14ac:dyDescent="0.3">
      <c r="A173" s="7" t="s">
        <v>329</v>
      </c>
      <c r="B173" s="18" t="s">
        <v>214</v>
      </c>
      <c r="C173" s="6">
        <f t="shared" si="6"/>
        <v>1054.8300000000002</v>
      </c>
      <c r="D173" s="49">
        <v>140</v>
      </c>
      <c r="E173" s="31"/>
      <c r="L173" s="7"/>
      <c r="M173" s="7"/>
    </row>
    <row r="174" spans="1:13" ht="28.8" x14ac:dyDescent="0.3">
      <c r="A174" s="7" t="s">
        <v>330</v>
      </c>
      <c r="B174" s="18" t="s">
        <v>215</v>
      </c>
      <c r="C174" s="6">
        <f t="shared" si="6"/>
        <v>527.41500000000008</v>
      </c>
      <c r="D174" s="49">
        <v>70</v>
      </c>
      <c r="E174" s="31"/>
      <c r="L174" s="7"/>
      <c r="M174" s="7"/>
    </row>
    <row r="175" spans="1:13" ht="28.8" x14ac:dyDescent="0.3">
      <c r="A175" s="7" t="s">
        <v>331</v>
      </c>
      <c r="B175" s="18" t="s">
        <v>220</v>
      </c>
      <c r="C175" s="6">
        <f t="shared" si="6"/>
        <v>414.39750000000004</v>
      </c>
      <c r="D175" s="49">
        <v>55</v>
      </c>
      <c r="E175" s="31"/>
      <c r="L175" s="7"/>
      <c r="M175" s="7"/>
    </row>
    <row r="176" spans="1:13" ht="28.8" x14ac:dyDescent="0.3">
      <c r="A176" s="7" t="s">
        <v>332</v>
      </c>
      <c r="B176" s="18" t="s">
        <v>221</v>
      </c>
      <c r="C176" s="6">
        <f t="shared" si="6"/>
        <v>828.79500000000007</v>
      </c>
      <c r="D176" s="49">
        <v>110</v>
      </c>
      <c r="E176" s="31"/>
      <c r="L176" s="7"/>
      <c r="M176" s="7"/>
    </row>
    <row r="177" spans="1:13" ht="28.8" x14ac:dyDescent="0.3">
      <c r="A177" s="7" t="s">
        <v>333</v>
      </c>
      <c r="B177" s="18" t="s">
        <v>222</v>
      </c>
      <c r="C177" s="6">
        <f t="shared" si="6"/>
        <v>527.41500000000008</v>
      </c>
      <c r="D177" s="49">
        <v>70</v>
      </c>
      <c r="E177" s="31"/>
      <c r="L177" s="7"/>
      <c r="M177" s="7"/>
    </row>
    <row r="178" spans="1:13" x14ac:dyDescent="0.3">
      <c r="A178" s="7" t="s">
        <v>334</v>
      </c>
      <c r="B178" s="18" t="s">
        <v>223</v>
      </c>
      <c r="C178" s="6">
        <f t="shared" si="6"/>
        <v>414.39750000000004</v>
      </c>
      <c r="D178" s="49">
        <v>55</v>
      </c>
      <c r="E178" s="31"/>
      <c r="L178" s="7"/>
      <c r="M178" s="7"/>
    </row>
    <row r="179" spans="1:13" ht="28.8" x14ac:dyDescent="0.3">
      <c r="A179" s="7" t="s">
        <v>335</v>
      </c>
      <c r="B179" s="18" t="s">
        <v>212</v>
      </c>
      <c r="C179" s="6">
        <f t="shared" si="6"/>
        <v>828.79500000000007</v>
      </c>
      <c r="D179" s="49">
        <v>110</v>
      </c>
      <c r="E179" s="31"/>
      <c r="L179" s="7"/>
      <c r="M179" s="7"/>
    </row>
    <row r="180" spans="1:13" ht="43.2" x14ac:dyDescent="0.3">
      <c r="A180" s="7" t="s">
        <v>336</v>
      </c>
      <c r="B180" s="18" t="s">
        <v>213</v>
      </c>
      <c r="C180" s="6">
        <f t="shared" si="6"/>
        <v>828.79500000000007</v>
      </c>
      <c r="D180" s="49">
        <v>110</v>
      </c>
      <c r="E180" s="31"/>
      <c r="L180" s="7"/>
      <c r="M180" s="7"/>
    </row>
    <row r="181" spans="1:13" x14ac:dyDescent="0.3">
      <c r="A181" s="7" t="s">
        <v>346</v>
      </c>
      <c r="B181" s="18" t="s">
        <v>338</v>
      </c>
      <c r="C181" s="6">
        <f t="shared" si="6"/>
        <v>45.207000000000001</v>
      </c>
      <c r="D181" s="49">
        <v>6</v>
      </c>
      <c r="E181" s="31"/>
      <c r="L181" s="7"/>
      <c r="M181" s="7"/>
    </row>
    <row r="182" spans="1:13" x14ac:dyDescent="0.3">
      <c r="A182" s="7"/>
      <c r="B182" s="18"/>
      <c r="C182" s="8"/>
      <c r="D182" s="6"/>
      <c r="E182" s="31"/>
      <c r="L182" s="7"/>
      <c r="M182" s="7"/>
    </row>
    <row r="183" spans="1:13" x14ac:dyDescent="0.3">
      <c r="D183" s="1"/>
      <c r="E183" s="1"/>
    </row>
    <row r="184" spans="1:13" x14ac:dyDescent="0.3">
      <c r="B184" t="s">
        <v>389</v>
      </c>
      <c r="D184" s="62" t="s">
        <v>388</v>
      </c>
      <c r="E184" s="1"/>
    </row>
    <row r="185" spans="1:13" x14ac:dyDescent="0.3">
      <c r="A185" s="2"/>
      <c r="B185" s="2"/>
      <c r="C185" s="2"/>
    </row>
    <row r="186" spans="1:13" x14ac:dyDescent="0.3">
      <c r="A186" s="2"/>
    </row>
    <row r="187" spans="1:13" x14ac:dyDescent="0.3">
      <c r="A187" s="2"/>
    </row>
    <row r="188" spans="1:13" x14ac:dyDescent="0.3">
      <c r="A188" s="2"/>
      <c r="B188" s="2"/>
      <c r="C188" s="2"/>
    </row>
    <row r="189" spans="1:13" x14ac:dyDescent="0.3">
      <c r="A189" s="2"/>
      <c r="B189" s="2"/>
      <c r="C189" s="3"/>
    </row>
    <row r="190" spans="1:13" x14ac:dyDescent="0.3">
      <c r="A190" s="2"/>
      <c r="B190" s="2"/>
      <c r="C190" s="2"/>
    </row>
    <row r="191" spans="1:13" x14ac:dyDescent="0.3">
      <c r="A191" s="2"/>
      <c r="B191" s="2"/>
      <c r="C191" s="2"/>
    </row>
    <row r="192" spans="1:13" x14ac:dyDescent="0.3">
      <c r="A192" s="2"/>
      <c r="B192" s="2"/>
      <c r="C192" s="2"/>
    </row>
    <row r="193" spans="1:3" x14ac:dyDescent="0.3">
      <c r="A193" s="2"/>
      <c r="B193" s="2"/>
      <c r="C193" s="2"/>
    </row>
    <row r="194" spans="1:3" x14ac:dyDescent="0.3">
      <c r="A194" s="2"/>
      <c r="B194" s="2"/>
      <c r="C194" s="2"/>
    </row>
    <row r="195" spans="1:3" x14ac:dyDescent="0.3">
      <c r="A195" s="2"/>
      <c r="B195" s="2"/>
      <c r="C195" s="2"/>
    </row>
    <row r="196" spans="1:3" x14ac:dyDescent="0.3">
      <c r="A196" s="2"/>
      <c r="B196" s="2"/>
      <c r="C196" s="2"/>
    </row>
    <row r="197" spans="1:3" x14ac:dyDescent="0.3">
      <c r="A197" s="2"/>
      <c r="B197" s="2"/>
      <c r="C197" s="2"/>
    </row>
    <row r="198" spans="1:3" x14ac:dyDescent="0.3">
      <c r="A198" s="2"/>
      <c r="B198" s="2"/>
      <c r="C198" s="2"/>
    </row>
    <row r="199" spans="1:3" x14ac:dyDescent="0.3">
      <c r="A199" s="2"/>
      <c r="B199" s="2"/>
      <c r="C199" s="2"/>
    </row>
    <row r="200" spans="1:3" x14ac:dyDescent="0.3">
      <c r="A200" s="2"/>
      <c r="B200" s="2"/>
      <c r="C200" s="2"/>
    </row>
    <row r="201" spans="1:3" x14ac:dyDescent="0.3">
      <c r="A201" s="2"/>
      <c r="B201" s="2"/>
      <c r="C201" s="2"/>
    </row>
  </sheetData>
  <pageMargins left="0.51181102362204722" right="0.11811023622047245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3"/>
  <sheetViews>
    <sheetView topLeftCell="A184" workbookViewId="0">
      <selection activeCell="C210" sqref="C210"/>
    </sheetView>
  </sheetViews>
  <sheetFormatPr defaultRowHeight="14.4" x14ac:dyDescent="0.3"/>
  <cols>
    <col min="1" max="1" width="8.5546875" customWidth="1"/>
    <col min="2" max="2" width="47.6640625" customWidth="1"/>
    <col min="3" max="3" width="17.5546875" customWidth="1"/>
    <col min="4" max="4" width="18.109375" customWidth="1"/>
    <col min="5" max="5" width="0.44140625" customWidth="1"/>
    <col min="6" max="6" width="8" customWidth="1"/>
    <col min="7" max="7" width="47.88671875" customWidth="1"/>
    <col min="8" max="8" width="17.6640625" customWidth="1"/>
    <col min="9" max="9" width="20" bestFit="1" customWidth="1"/>
    <col min="10" max="10" width="12.6640625" customWidth="1"/>
  </cols>
  <sheetData>
    <row r="1" spans="1:10" x14ac:dyDescent="0.3">
      <c r="A1" s="16" t="s">
        <v>347</v>
      </c>
      <c r="C1" t="s">
        <v>354</v>
      </c>
      <c r="H1" t="s">
        <v>353</v>
      </c>
    </row>
    <row r="2" spans="1:10" x14ac:dyDescent="0.3">
      <c r="C2" s="16" t="s">
        <v>378</v>
      </c>
      <c r="G2" s="16" t="s">
        <v>379</v>
      </c>
    </row>
    <row r="3" spans="1:10" x14ac:dyDescent="0.3">
      <c r="A3" s="13" t="s">
        <v>337</v>
      </c>
      <c r="B3" s="13" t="s">
        <v>228</v>
      </c>
      <c r="C3" s="4" t="s">
        <v>341</v>
      </c>
      <c r="D3" s="13" t="s">
        <v>340</v>
      </c>
      <c r="E3" s="16"/>
      <c r="F3" s="13" t="s">
        <v>337</v>
      </c>
      <c r="G3" s="13" t="s">
        <v>228</v>
      </c>
      <c r="H3" s="4" t="s">
        <v>341</v>
      </c>
      <c r="I3" s="48" t="s">
        <v>340</v>
      </c>
      <c r="J3" s="13" t="s">
        <v>387</v>
      </c>
    </row>
    <row r="4" spans="1:10" x14ac:dyDescent="0.3">
      <c r="A4" s="7"/>
      <c r="B4" s="13"/>
      <c r="C4" s="4"/>
      <c r="D4" s="13">
        <v>7.5345000000000004</v>
      </c>
      <c r="E4" s="16"/>
      <c r="F4" s="7"/>
      <c r="G4" s="13"/>
      <c r="H4" s="13"/>
      <c r="I4" s="48"/>
      <c r="J4" s="7"/>
    </row>
    <row r="5" spans="1:10" ht="27" x14ac:dyDescent="0.3">
      <c r="A5" s="7" t="s">
        <v>358</v>
      </c>
      <c r="B5" s="47" t="s">
        <v>380</v>
      </c>
      <c r="C5" s="4"/>
      <c r="D5" s="13"/>
      <c r="E5" s="16"/>
      <c r="F5" s="7" t="s">
        <v>358</v>
      </c>
      <c r="G5" s="47" t="s">
        <v>380</v>
      </c>
      <c r="H5" s="46">
        <v>47.85</v>
      </c>
      <c r="I5" s="49">
        <f t="shared" ref="I5:I10" si="0">H5*1/7.5345</f>
        <v>6.3507863826398561</v>
      </c>
      <c r="J5" s="7"/>
    </row>
    <row r="6" spans="1:10" ht="40.200000000000003" x14ac:dyDescent="0.3">
      <c r="A6" s="7" t="s">
        <v>359</v>
      </c>
      <c r="B6" s="47" t="s">
        <v>381</v>
      </c>
      <c r="C6" s="4"/>
      <c r="D6" s="13"/>
      <c r="E6" s="16"/>
      <c r="F6" s="7" t="s">
        <v>359</v>
      </c>
      <c r="G6" s="47" t="s">
        <v>381</v>
      </c>
      <c r="H6" s="46">
        <v>26.95</v>
      </c>
      <c r="I6" s="49">
        <f t="shared" si="0"/>
        <v>3.5768796867741717</v>
      </c>
      <c r="J6" s="7"/>
    </row>
    <row r="7" spans="1:10" ht="27" x14ac:dyDescent="0.3">
      <c r="A7" s="7" t="s">
        <v>360</v>
      </c>
      <c r="B7" s="47" t="s">
        <v>382</v>
      </c>
      <c r="C7" s="4"/>
      <c r="D7" s="13"/>
      <c r="E7" s="16"/>
      <c r="F7" s="7" t="s">
        <v>360</v>
      </c>
      <c r="G7" s="47" t="s">
        <v>382</v>
      </c>
      <c r="H7" s="46">
        <v>95.7</v>
      </c>
      <c r="I7" s="49">
        <f t="shared" si="0"/>
        <v>12.701572765279712</v>
      </c>
      <c r="J7" s="7"/>
    </row>
    <row r="8" spans="1:10" ht="27" x14ac:dyDescent="0.3">
      <c r="A8" s="7" t="s">
        <v>361</v>
      </c>
      <c r="B8" s="47" t="s">
        <v>383</v>
      </c>
      <c r="C8" s="4"/>
      <c r="D8" s="13"/>
      <c r="E8" s="16"/>
      <c r="F8" s="7" t="s">
        <v>361</v>
      </c>
      <c r="G8" s="47" t="s">
        <v>383</v>
      </c>
      <c r="H8" s="46">
        <v>95.7</v>
      </c>
      <c r="I8" s="49">
        <f t="shared" si="0"/>
        <v>12.701572765279712</v>
      </c>
      <c r="J8" s="7"/>
    </row>
    <row r="9" spans="1:10" x14ac:dyDescent="0.3">
      <c r="A9" s="7" t="s">
        <v>362</v>
      </c>
      <c r="B9" s="47" t="s">
        <v>384</v>
      </c>
      <c r="C9" s="4"/>
      <c r="D9" s="13"/>
      <c r="E9" s="16"/>
      <c r="F9" s="7" t="s">
        <v>362</v>
      </c>
      <c r="G9" s="47" t="s">
        <v>384</v>
      </c>
      <c r="H9" s="46">
        <v>74.25</v>
      </c>
      <c r="I9" s="49">
        <f t="shared" si="0"/>
        <v>9.8546685247859838</v>
      </c>
      <c r="J9" s="7"/>
    </row>
    <row r="10" spans="1:10" x14ac:dyDescent="0.3">
      <c r="A10" s="7" t="s">
        <v>363</v>
      </c>
      <c r="B10" s="47" t="s">
        <v>385</v>
      </c>
      <c r="C10" s="4"/>
      <c r="D10" s="13"/>
      <c r="E10" s="16"/>
      <c r="F10" s="7" t="s">
        <v>363</v>
      </c>
      <c r="G10" s="47" t="s">
        <v>385</v>
      </c>
      <c r="H10" s="46">
        <v>846.45</v>
      </c>
      <c r="I10" s="49">
        <f t="shared" si="0"/>
        <v>112.34322118256023</v>
      </c>
      <c r="J10" s="7"/>
    </row>
    <row r="11" spans="1:10" x14ac:dyDescent="0.3">
      <c r="A11" s="7" t="s">
        <v>0</v>
      </c>
      <c r="B11" s="15" t="s">
        <v>1</v>
      </c>
      <c r="C11" s="5">
        <v>300</v>
      </c>
      <c r="D11" s="6">
        <f>C11*1/D4</f>
        <v>39.816842524387816</v>
      </c>
      <c r="E11" s="31"/>
      <c r="F11" s="7" t="s">
        <v>0</v>
      </c>
      <c r="G11" s="15" t="s">
        <v>1</v>
      </c>
      <c r="H11" s="6">
        <v>264.55</v>
      </c>
      <c r="I11" s="49">
        <f>H11*1/7.5345</f>
        <v>35.111818966089324</v>
      </c>
      <c r="J11" s="6">
        <f>H11*100/C11</f>
        <v>88.183333333333337</v>
      </c>
    </row>
    <row r="12" spans="1:10" x14ac:dyDescent="0.3">
      <c r="A12" s="7" t="s">
        <v>2</v>
      </c>
      <c r="B12" s="15" t="s">
        <v>3</v>
      </c>
      <c r="C12" s="5">
        <v>150</v>
      </c>
      <c r="D12" s="6">
        <f>C12/D4</f>
        <v>19.908421262193908</v>
      </c>
      <c r="E12" s="31"/>
      <c r="F12" s="7" t="s">
        <v>2</v>
      </c>
      <c r="G12" s="15" t="s">
        <v>3</v>
      </c>
      <c r="H12" s="6">
        <v>158.94999999999999</v>
      </c>
      <c r="I12" s="49">
        <f t="shared" ref="I12:I75" si="1">H12*1/7.5345</f>
        <v>21.096290397504809</v>
      </c>
      <c r="J12" s="6">
        <f t="shared" ref="J12:J75" si="2">H12*100/C12</f>
        <v>105.96666666666665</v>
      </c>
    </row>
    <row r="13" spans="1:10" x14ac:dyDescent="0.3">
      <c r="A13" s="7" t="s">
        <v>4</v>
      </c>
      <c r="B13" s="15" t="s">
        <v>5</v>
      </c>
      <c r="C13" s="5">
        <v>300</v>
      </c>
      <c r="D13" s="6">
        <f>C13/D4</f>
        <v>39.816842524387816</v>
      </c>
      <c r="E13" s="31"/>
      <c r="F13" s="7" t="s">
        <v>4</v>
      </c>
      <c r="G13" s="15" t="s">
        <v>5</v>
      </c>
      <c r="H13" s="6">
        <v>264.55</v>
      </c>
      <c r="I13" s="49">
        <f t="shared" si="1"/>
        <v>35.111818966089324</v>
      </c>
      <c r="J13" s="6">
        <f t="shared" si="2"/>
        <v>88.183333333333337</v>
      </c>
    </row>
    <row r="14" spans="1:10" x14ac:dyDescent="0.3">
      <c r="A14" s="7" t="s">
        <v>6</v>
      </c>
      <c r="B14" s="15" t="s">
        <v>7</v>
      </c>
      <c r="C14" s="5">
        <v>100</v>
      </c>
      <c r="D14" s="6">
        <f>C14/D4</f>
        <v>13.272280841462605</v>
      </c>
      <c r="E14" s="31"/>
      <c r="F14" s="7" t="s">
        <v>6</v>
      </c>
      <c r="G14" s="15" t="s">
        <v>7</v>
      </c>
      <c r="H14" s="6">
        <v>158.94999999999999</v>
      </c>
      <c r="I14" s="49">
        <f t="shared" si="1"/>
        <v>21.096290397504809</v>
      </c>
      <c r="J14" s="6">
        <f t="shared" si="2"/>
        <v>158.94999999999999</v>
      </c>
    </row>
    <row r="15" spans="1:10" x14ac:dyDescent="0.3">
      <c r="A15" s="7" t="s">
        <v>8</v>
      </c>
      <c r="B15" s="15" t="s">
        <v>9</v>
      </c>
      <c r="C15" s="5">
        <v>200</v>
      </c>
      <c r="D15" s="6">
        <f>C15/D4</f>
        <v>26.54456168292521</v>
      </c>
      <c r="E15" s="31"/>
      <c r="F15" s="7" t="s">
        <v>8</v>
      </c>
      <c r="G15" s="15" t="s">
        <v>9</v>
      </c>
      <c r="H15" s="6">
        <v>211.75</v>
      </c>
      <c r="I15" s="49">
        <f t="shared" si="1"/>
        <v>28.104054681797066</v>
      </c>
      <c r="J15" s="6">
        <f t="shared" si="2"/>
        <v>105.875</v>
      </c>
    </row>
    <row r="16" spans="1:10" x14ac:dyDescent="0.3">
      <c r="A16" s="7" t="s">
        <v>10</v>
      </c>
      <c r="B16" s="15" t="s">
        <v>11</v>
      </c>
      <c r="C16" s="5">
        <v>150</v>
      </c>
      <c r="D16" s="6">
        <f>C16/D4</f>
        <v>19.908421262193908</v>
      </c>
      <c r="E16" s="31"/>
      <c r="F16" s="7" t="s">
        <v>10</v>
      </c>
      <c r="G16" s="15" t="s">
        <v>11</v>
      </c>
      <c r="H16" s="6">
        <v>233.2</v>
      </c>
      <c r="I16" s="49">
        <f t="shared" si="1"/>
        <v>30.950958922290791</v>
      </c>
      <c r="J16" s="6">
        <f t="shared" si="2"/>
        <v>155.46666666666667</v>
      </c>
    </row>
    <row r="17" spans="1:10" x14ac:dyDescent="0.3">
      <c r="A17" s="7" t="s">
        <v>12</v>
      </c>
      <c r="B17" s="15" t="s">
        <v>13</v>
      </c>
      <c r="C17" s="5">
        <v>70</v>
      </c>
      <c r="D17" s="6">
        <f>C17/D4</f>
        <v>9.2905965890238225</v>
      </c>
      <c r="E17" s="31"/>
      <c r="F17" s="7" t="s">
        <v>12</v>
      </c>
      <c r="G17" s="15" t="s">
        <v>13</v>
      </c>
      <c r="H17" s="6">
        <v>161.15</v>
      </c>
      <c r="I17" s="49">
        <f t="shared" si="1"/>
        <v>21.388280576016989</v>
      </c>
      <c r="J17" s="6">
        <f t="shared" si="2"/>
        <v>230.21428571428572</v>
      </c>
    </row>
    <row r="18" spans="1:10" x14ac:dyDescent="0.3">
      <c r="A18" s="7" t="s">
        <v>14</v>
      </c>
      <c r="B18" s="15" t="s">
        <v>15</v>
      </c>
      <c r="C18" s="5">
        <v>100</v>
      </c>
      <c r="D18" s="6">
        <f>C18/D4</f>
        <v>13.272280841462605</v>
      </c>
      <c r="E18" s="31"/>
      <c r="F18" s="7" t="s">
        <v>14</v>
      </c>
      <c r="G18" s="15" t="s">
        <v>15</v>
      </c>
      <c r="H18" s="6">
        <v>161.15</v>
      </c>
      <c r="I18" s="49">
        <f t="shared" si="1"/>
        <v>21.388280576016989</v>
      </c>
      <c r="J18" s="6">
        <f t="shared" si="2"/>
        <v>161.15</v>
      </c>
    </row>
    <row r="19" spans="1:10" x14ac:dyDescent="0.3">
      <c r="A19" s="7" t="s">
        <v>16</v>
      </c>
      <c r="B19" s="15" t="s">
        <v>17</v>
      </c>
      <c r="C19" s="5">
        <v>30</v>
      </c>
      <c r="D19" s="6">
        <f>C19/D4</f>
        <v>3.9816842524387814</v>
      </c>
      <c r="E19" s="31"/>
      <c r="F19" s="7" t="s">
        <v>16</v>
      </c>
      <c r="G19" s="15" t="s">
        <v>17</v>
      </c>
      <c r="H19" s="6">
        <v>48.4</v>
      </c>
      <c r="I19" s="49">
        <f t="shared" si="1"/>
        <v>6.4237839272679</v>
      </c>
      <c r="J19" s="6">
        <f t="shared" si="2"/>
        <v>161.33333333333334</v>
      </c>
    </row>
    <row r="20" spans="1:10" x14ac:dyDescent="0.3">
      <c r="A20" s="7" t="s">
        <v>18</v>
      </c>
      <c r="B20" s="15" t="s">
        <v>19</v>
      </c>
      <c r="C20" s="5">
        <v>50</v>
      </c>
      <c r="D20" s="6">
        <f>C20/D4</f>
        <v>6.6361404207313024</v>
      </c>
      <c r="E20" s="31"/>
      <c r="F20" s="7" t="s">
        <v>18</v>
      </c>
      <c r="G20" s="15" t="s">
        <v>19</v>
      </c>
      <c r="H20" s="6">
        <v>48.4</v>
      </c>
      <c r="I20" s="49">
        <f t="shared" si="1"/>
        <v>6.4237839272679</v>
      </c>
      <c r="J20" s="6">
        <f t="shared" si="2"/>
        <v>96.8</v>
      </c>
    </row>
    <row r="21" spans="1:10" x14ac:dyDescent="0.3">
      <c r="A21" s="7" t="s">
        <v>20</v>
      </c>
      <c r="B21" s="15" t="s">
        <v>21</v>
      </c>
      <c r="C21" s="5">
        <v>50</v>
      </c>
      <c r="D21" s="6">
        <f>C21/D4</f>
        <v>6.6361404207313024</v>
      </c>
      <c r="E21" s="31"/>
      <c r="F21" s="7" t="s">
        <v>20</v>
      </c>
      <c r="G21" s="15" t="s">
        <v>21</v>
      </c>
      <c r="H21" s="6">
        <v>48.4</v>
      </c>
      <c r="I21" s="49">
        <f t="shared" si="1"/>
        <v>6.4237839272679</v>
      </c>
      <c r="J21" s="6">
        <f t="shared" si="2"/>
        <v>96.8</v>
      </c>
    </row>
    <row r="22" spans="1:10" ht="28.8" x14ac:dyDescent="0.3">
      <c r="A22" s="7" t="s">
        <v>22</v>
      </c>
      <c r="B22" s="15" t="s">
        <v>23</v>
      </c>
      <c r="C22" s="5">
        <v>50</v>
      </c>
      <c r="D22" s="6">
        <f>C22/D4</f>
        <v>6.6361404207313024</v>
      </c>
      <c r="E22" s="31"/>
      <c r="F22" s="7" t="s">
        <v>22</v>
      </c>
      <c r="G22" s="15" t="s">
        <v>23</v>
      </c>
      <c r="H22" s="6">
        <v>39.049999999999997</v>
      </c>
      <c r="I22" s="49">
        <f t="shared" si="1"/>
        <v>5.1828256685911471</v>
      </c>
      <c r="J22" s="6">
        <f t="shared" si="2"/>
        <v>78.099999999999994</v>
      </c>
    </row>
    <row r="23" spans="1:10" x14ac:dyDescent="0.3">
      <c r="A23" s="7" t="s">
        <v>24</v>
      </c>
      <c r="B23" s="15" t="s">
        <v>25</v>
      </c>
      <c r="C23" s="5">
        <v>30</v>
      </c>
      <c r="D23" s="6">
        <f>C23/D4</f>
        <v>3.9816842524387814</v>
      </c>
      <c r="E23" s="31"/>
      <c r="F23" s="7" t="s">
        <v>24</v>
      </c>
      <c r="G23" s="15" t="s">
        <v>25</v>
      </c>
      <c r="H23" s="6">
        <v>25.85</v>
      </c>
      <c r="I23" s="49">
        <f t="shared" si="1"/>
        <v>3.4308845975180833</v>
      </c>
      <c r="J23" s="6">
        <f t="shared" si="2"/>
        <v>86.166666666666671</v>
      </c>
    </row>
    <row r="24" spans="1:10" ht="19.95" customHeight="1" x14ac:dyDescent="0.3">
      <c r="A24" s="7" t="s">
        <v>26</v>
      </c>
      <c r="B24" s="15" t="s">
        <v>27</v>
      </c>
      <c r="C24" s="5">
        <v>70</v>
      </c>
      <c r="D24" s="6">
        <f>C24/D4</f>
        <v>9.2905965890238225</v>
      </c>
      <c r="E24" s="31"/>
      <c r="F24" s="7" t="s">
        <v>26</v>
      </c>
      <c r="G24" s="15" t="s">
        <v>27</v>
      </c>
      <c r="H24" s="6">
        <v>97.35</v>
      </c>
      <c r="I24" s="49">
        <f t="shared" si="1"/>
        <v>12.920565399163845</v>
      </c>
      <c r="J24" s="6">
        <f t="shared" si="2"/>
        <v>139.07142857142858</v>
      </c>
    </row>
    <row r="25" spans="1:10" ht="28.8" x14ac:dyDescent="0.3">
      <c r="A25" s="7" t="s">
        <v>28</v>
      </c>
      <c r="B25" s="15" t="s">
        <v>29</v>
      </c>
      <c r="C25" s="5">
        <v>50</v>
      </c>
      <c r="D25" s="6">
        <f>C25/D4</f>
        <v>6.6361404207313024</v>
      </c>
      <c r="E25" s="31"/>
      <c r="F25" s="7" t="s">
        <v>28</v>
      </c>
      <c r="G25" s="15" t="s">
        <v>29</v>
      </c>
      <c r="H25" s="6">
        <v>47.85</v>
      </c>
      <c r="I25" s="49">
        <f t="shared" si="1"/>
        <v>6.3507863826398561</v>
      </c>
      <c r="J25" s="6">
        <f t="shared" si="2"/>
        <v>95.7</v>
      </c>
    </row>
    <row r="26" spans="1:10" x14ac:dyDescent="0.3">
      <c r="A26" s="7" t="s">
        <v>30</v>
      </c>
      <c r="B26" s="15" t="s">
        <v>31</v>
      </c>
      <c r="C26" s="5">
        <v>50</v>
      </c>
      <c r="D26" s="6">
        <f>C26/D4</f>
        <v>6.6361404207313024</v>
      </c>
      <c r="E26" s="31"/>
      <c r="F26" s="7" t="s">
        <v>30</v>
      </c>
      <c r="G26" s="15" t="s">
        <v>31</v>
      </c>
      <c r="H26" s="6">
        <v>47.85</v>
      </c>
      <c r="I26" s="49">
        <f t="shared" si="1"/>
        <v>6.3507863826398561</v>
      </c>
      <c r="J26" s="6">
        <f t="shared" si="2"/>
        <v>95.7</v>
      </c>
    </row>
    <row r="27" spans="1:10" x14ac:dyDescent="0.3">
      <c r="A27" s="7" t="s">
        <v>32</v>
      </c>
      <c r="B27" s="15" t="s">
        <v>33</v>
      </c>
      <c r="C27" s="5">
        <v>30</v>
      </c>
      <c r="D27" s="6">
        <f>C27/D4</f>
        <v>3.9816842524387814</v>
      </c>
      <c r="E27" s="31"/>
      <c r="F27" s="7" t="s">
        <v>32</v>
      </c>
      <c r="G27" s="15" t="s">
        <v>33</v>
      </c>
      <c r="H27" s="6">
        <v>90.2</v>
      </c>
      <c r="I27" s="49">
        <f t="shared" si="1"/>
        <v>11.971597318999271</v>
      </c>
      <c r="J27" s="6">
        <f t="shared" si="2"/>
        <v>300.66666666666669</v>
      </c>
    </row>
    <row r="28" spans="1:10" ht="28.8" x14ac:dyDescent="0.3">
      <c r="A28" s="7" t="s">
        <v>34</v>
      </c>
      <c r="B28" s="15" t="s">
        <v>35</v>
      </c>
      <c r="C28" s="6">
        <v>30</v>
      </c>
      <c r="D28" s="6">
        <f>C28/D4</f>
        <v>3.9816842524387814</v>
      </c>
      <c r="E28" s="31"/>
      <c r="F28" s="7" t="s">
        <v>34</v>
      </c>
      <c r="G28" s="15" t="s">
        <v>35</v>
      </c>
      <c r="H28" s="6">
        <v>47.85</v>
      </c>
      <c r="I28" s="49">
        <f t="shared" si="1"/>
        <v>6.3507863826398561</v>
      </c>
      <c r="J28" s="6">
        <f t="shared" si="2"/>
        <v>159.5</v>
      </c>
    </row>
    <row r="29" spans="1:10" x14ac:dyDescent="0.3">
      <c r="A29" s="7" t="s">
        <v>36</v>
      </c>
      <c r="B29" s="15" t="s">
        <v>37</v>
      </c>
      <c r="C29" s="6">
        <v>50</v>
      </c>
      <c r="D29" s="6">
        <f>C29/D4</f>
        <v>6.6361404207313024</v>
      </c>
      <c r="E29" s="31"/>
      <c r="F29" s="7" t="s">
        <v>36</v>
      </c>
      <c r="G29" s="15" t="s">
        <v>37</v>
      </c>
      <c r="H29" s="6">
        <v>90.2</v>
      </c>
      <c r="I29" s="49">
        <f t="shared" si="1"/>
        <v>11.971597318999271</v>
      </c>
      <c r="J29" s="6">
        <f t="shared" si="2"/>
        <v>180.4</v>
      </c>
    </row>
    <row r="30" spans="1:10" x14ac:dyDescent="0.3">
      <c r="A30" s="7" t="s">
        <v>38</v>
      </c>
      <c r="B30" s="15" t="s">
        <v>39</v>
      </c>
      <c r="C30" s="6">
        <v>30</v>
      </c>
      <c r="D30" s="6">
        <f>C30/D4</f>
        <v>3.9816842524387814</v>
      </c>
      <c r="E30" s="31"/>
      <c r="F30" s="7" t="s">
        <v>38</v>
      </c>
      <c r="G30" s="15" t="s">
        <v>39</v>
      </c>
      <c r="H30" s="6">
        <v>90.2</v>
      </c>
      <c r="I30" s="49">
        <f t="shared" si="1"/>
        <v>11.971597318999271</v>
      </c>
      <c r="J30" s="6">
        <f t="shared" si="2"/>
        <v>300.66666666666669</v>
      </c>
    </row>
    <row r="31" spans="1:10" x14ac:dyDescent="0.3">
      <c r="A31" s="7" t="s">
        <v>40</v>
      </c>
      <c r="B31" s="15" t="s">
        <v>41</v>
      </c>
      <c r="C31" s="6">
        <v>30</v>
      </c>
      <c r="D31" s="6">
        <f>C31/D4</f>
        <v>3.9816842524387814</v>
      </c>
      <c r="E31" s="31"/>
      <c r="F31" s="7" t="s">
        <v>40</v>
      </c>
      <c r="G31" s="15" t="s">
        <v>41</v>
      </c>
      <c r="H31" s="6">
        <v>90.2</v>
      </c>
      <c r="I31" s="49">
        <f t="shared" si="1"/>
        <v>11.971597318999271</v>
      </c>
      <c r="J31" s="6">
        <f t="shared" si="2"/>
        <v>300.66666666666669</v>
      </c>
    </row>
    <row r="32" spans="1:10" x14ac:dyDescent="0.3">
      <c r="A32" s="7" t="s">
        <v>42</v>
      </c>
      <c r="B32" s="15" t="s">
        <v>43</v>
      </c>
      <c r="C32" s="6">
        <v>100</v>
      </c>
      <c r="D32" s="6">
        <f>C32/D4</f>
        <v>13.272280841462605</v>
      </c>
      <c r="E32" s="31"/>
      <c r="F32" s="7" t="s">
        <v>42</v>
      </c>
      <c r="G32" s="15" t="s">
        <v>43</v>
      </c>
      <c r="H32" s="6">
        <v>195.8</v>
      </c>
      <c r="I32" s="49">
        <f t="shared" si="1"/>
        <v>25.98712588758378</v>
      </c>
      <c r="J32" s="6">
        <f t="shared" si="2"/>
        <v>195.8</v>
      </c>
    </row>
    <row r="33" spans="1:10" x14ac:dyDescent="0.3">
      <c r="A33" s="7" t="s">
        <v>44</v>
      </c>
      <c r="B33" s="15" t="s">
        <v>45</v>
      </c>
      <c r="C33" s="6">
        <v>100</v>
      </c>
      <c r="D33" s="6">
        <f>C33/D4</f>
        <v>13.272280841462605</v>
      </c>
      <c r="E33" s="31"/>
      <c r="F33" s="7" t="s">
        <v>44</v>
      </c>
      <c r="G33" s="15" t="s">
        <v>45</v>
      </c>
      <c r="H33" s="6">
        <v>195.8</v>
      </c>
      <c r="I33" s="49">
        <f t="shared" si="1"/>
        <v>25.98712588758378</v>
      </c>
      <c r="J33" s="6">
        <f t="shared" si="2"/>
        <v>195.8</v>
      </c>
    </row>
    <row r="34" spans="1:10" x14ac:dyDescent="0.3">
      <c r="A34" s="7" t="s">
        <v>46</v>
      </c>
      <c r="B34" s="15" t="s">
        <v>47</v>
      </c>
      <c r="C34" s="6">
        <v>150</v>
      </c>
      <c r="D34" s="6">
        <f>C34/D4</f>
        <v>19.908421262193908</v>
      </c>
      <c r="E34" s="31"/>
      <c r="F34" s="7" t="s">
        <v>46</v>
      </c>
      <c r="G34" s="15" t="s">
        <v>47</v>
      </c>
      <c r="H34" s="6">
        <v>233.2</v>
      </c>
      <c r="I34" s="49">
        <f t="shared" si="1"/>
        <v>30.950958922290791</v>
      </c>
      <c r="J34" s="6">
        <f t="shared" si="2"/>
        <v>155.46666666666667</v>
      </c>
    </row>
    <row r="35" spans="1:10" x14ac:dyDescent="0.3">
      <c r="A35" s="7" t="s">
        <v>48</v>
      </c>
      <c r="B35" s="15" t="s">
        <v>49</v>
      </c>
      <c r="C35" s="6">
        <v>400</v>
      </c>
      <c r="D35" s="6">
        <f>C35/D4</f>
        <v>53.089123365850419</v>
      </c>
      <c r="E35" s="31"/>
      <c r="F35" s="7" t="s">
        <v>48</v>
      </c>
      <c r="G35" s="15" t="s">
        <v>49</v>
      </c>
      <c r="H35" s="6">
        <v>634.70000000000005</v>
      </c>
      <c r="I35" s="49">
        <f t="shared" si="1"/>
        <v>84.239166500763162</v>
      </c>
      <c r="J35" s="6">
        <f t="shared" si="2"/>
        <v>158.67500000000001</v>
      </c>
    </row>
    <row r="36" spans="1:10" x14ac:dyDescent="0.3">
      <c r="A36" s="7" t="s">
        <v>50</v>
      </c>
      <c r="B36" s="15" t="s">
        <v>51</v>
      </c>
      <c r="C36" s="6">
        <v>500</v>
      </c>
      <c r="D36" s="6">
        <f>C36/D4</f>
        <v>66.361404207313029</v>
      </c>
      <c r="E36" s="31"/>
      <c r="F36" s="7" t="s">
        <v>50</v>
      </c>
      <c r="G36" s="15" t="s">
        <v>51</v>
      </c>
      <c r="H36" s="6">
        <v>508.2</v>
      </c>
      <c r="I36" s="49">
        <f t="shared" si="1"/>
        <v>67.449731236312957</v>
      </c>
      <c r="J36" s="6">
        <f t="shared" si="2"/>
        <v>101.64</v>
      </c>
    </row>
    <row r="37" spans="1:10" ht="15.6" customHeight="1" x14ac:dyDescent="0.3">
      <c r="A37" s="7" t="s">
        <v>52</v>
      </c>
      <c r="B37" s="15" t="s">
        <v>53</v>
      </c>
      <c r="C37" s="6">
        <v>50</v>
      </c>
      <c r="D37" s="6">
        <f>C37/D4</f>
        <v>6.6361404207313024</v>
      </c>
      <c r="E37" s="31"/>
      <c r="F37" s="7" t="s">
        <v>52</v>
      </c>
      <c r="G37" s="15" t="s">
        <v>53</v>
      </c>
      <c r="H37" s="6">
        <v>46.75</v>
      </c>
      <c r="I37" s="49">
        <f t="shared" si="1"/>
        <v>6.2047912933837672</v>
      </c>
      <c r="J37" s="6">
        <f t="shared" si="2"/>
        <v>93.5</v>
      </c>
    </row>
    <row r="38" spans="1:10" x14ac:dyDescent="0.3">
      <c r="A38" s="7" t="s">
        <v>54</v>
      </c>
      <c r="B38" s="15" t="s">
        <v>55</v>
      </c>
      <c r="C38" s="6">
        <v>150</v>
      </c>
      <c r="D38" s="6">
        <f>C38/D4</f>
        <v>19.908421262193908</v>
      </c>
      <c r="E38" s="31"/>
      <c r="F38" s="7" t="s">
        <v>54</v>
      </c>
      <c r="G38" s="15" t="s">
        <v>55</v>
      </c>
      <c r="H38" s="6">
        <v>233.2</v>
      </c>
      <c r="I38" s="49">
        <f t="shared" si="1"/>
        <v>30.950958922290791</v>
      </c>
      <c r="J38" s="6">
        <f t="shared" si="2"/>
        <v>155.46666666666667</v>
      </c>
    </row>
    <row r="39" spans="1:10" x14ac:dyDescent="0.3">
      <c r="A39" s="7" t="s">
        <v>56</v>
      </c>
      <c r="B39" s="15" t="s">
        <v>57</v>
      </c>
      <c r="C39" s="6">
        <v>200</v>
      </c>
      <c r="D39" s="6">
        <f>C39/D4</f>
        <v>26.54456168292521</v>
      </c>
      <c r="E39" s="31"/>
      <c r="F39" s="7" t="s">
        <v>56</v>
      </c>
      <c r="G39" s="15" t="s">
        <v>57</v>
      </c>
      <c r="H39" s="6">
        <v>233.2</v>
      </c>
      <c r="I39" s="49">
        <f t="shared" si="1"/>
        <v>30.950958922290791</v>
      </c>
      <c r="J39" s="6">
        <f t="shared" si="2"/>
        <v>116.6</v>
      </c>
    </row>
    <row r="40" spans="1:10" x14ac:dyDescent="0.3">
      <c r="A40" s="7" t="s">
        <v>58</v>
      </c>
      <c r="B40" s="15" t="s">
        <v>59</v>
      </c>
      <c r="C40" s="6">
        <v>50</v>
      </c>
      <c r="D40" s="6">
        <f>C40/D4</f>
        <v>6.6361404207313024</v>
      </c>
      <c r="E40" s="31"/>
      <c r="F40" s="7" t="s">
        <v>58</v>
      </c>
      <c r="G40" s="15" t="s">
        <v>59</v>
      </c>
      <c r="H40" s="6">
        <v>52.8</v>
      </c>
      <c r="I40" s="49">
        <f t="shared" si="1"/>
        <v>7.0077642842922545</v>
      </c>
      <c r="J40" s="6">
        <f t="shared" si="2"/>
        <v>105.6</v>
      </c>
    </row>
    <row r="41" spans="1:10" x14ac:dyDescent="0.3">
      <c r="A41" s="7" t="s">
        <v>60</v>
      </c>
      <c r="B41" s="15" t="s">
        <v>61</v>
      </c>
      <c r="C41" s="6">
        <v>50</v>
      </c>
      <c r="D41" s="6">
        <f>C41/D4</f>
        <v>6.6361404207313024</v>
      </c>
      <c r="E41" s="31"/>
      <c r="F41" s="7" t="s">
        <v>60</v>
      </c>
      <c r="G41" s="15" t="s">
        <v>61</v>
      </c>
      <c r="H41" s="6">
        <v>52.8</v>
      </c>
      <c r="I41" s="49">
        <f t="shared" si="1"/>
        <v>7.0077642842922545</v>
      </c>
      <c r="J41" s="6">
        <f t="shared" si="2"/>
        <v>105.6</v>
      </c>
    </row>
    <row r="42" spans="1:10" x14ac:dyDescent="0.3">
      <c r="A42" s="7" t="s">
        <v>62</v>
      </c>
      <c r="B42" s="15" t="s">
        <v>63</v>
      </c>
      <c r="C42" s="6">
        <v>50</v>
      </c>
      <c r="D42" s="6">
        <f>C42/D4</f>
        <v>6.6361404207313024</v>
      </c>
      <c r="E42" s="31"/>
      <c r="F42" s="7" t="s">
        <v>62</v>
      </c>
      <c r="G42" s="15" t="s">
        <v>63</v>
      </c>
      <c r="H42" s="6">
        <v>52.8</v>
      </c>
      <c r="I42" s="49">
        <f t="shared" si="1"/>
        <v>7.0077642842922545</v>
      </c>
      <c r="J42" s="6">
        <f t="shared" si="2"/>
        <v>105.6</v>
      </c>
    </row>
    <row r="43" spans="1:10" x14ac:dyDescent="0.3">
      <c r="A43" s="7" t="s">
        <v>64</v>
      </c>
      <c r="B43" s="15" t="s">
        <v>65</v>
      </c>
      <c r="C43" s="6">
        <v>30</v>
      </c>
      <c r="D43" s="6">
        <f>C43/D4</f>
        <v>3.9816842524387814</v>
      </c>
      <c r="E43" s="31"/>
      <c r="F43" s="7" t="s">
        <v>64</v>
      </c>
      <c r="G43" s="15" t="s">
        <v>65</v>
      </c>
      <c r="H43" s="6">
        <v>31.9</v>
      </c>
      <c r="I43" s="49">
        <f t="shared" si="1"/>
        <v>4.233857588426571</v>
      </c>
      <c r="J43" s="6">
        <f t="shared" si="2"/>
        <v>106.33333333333333</v>
      </c>
    </row>
    <row r="44" spans="1:10" x14ac:dyDescent="0.3">
      <c r="A44" s="7" t="s">
        <v>66</v>
      </c>
      <c r="B44" s="15" t="s">
        <v>67</v>
      </c>
      <c r="C44" s="6">
        <v>50</v>
      </c>
      <c r="D44" s="6">
        <f>C44/D4</f>
        <v>6.6361404207313024</v>
      </c>
      <c r="E44" s="31"/>
      <c r="F44" s="7" t="s">
        <v>66</v>
      </c>
      <c r="G44" s="15" t="s">
        <v>67</v>
      </c>
      <c r="H44" s="6">
        <v>31.9</v>
      </c>
      <c r="I44" s="49">
        <f t="shared" si="1"/>
        <v>4.233857588426571</v>
      </c>
      <c r="J44" s="6">
        <f t="shared" si="2"/>
        <v>63.8</v>
      </c>
    </row>
    <row r="45" spans="1:10" x14ac:dyDescent="0.3">
      <c r="A45" s="7" t="s">
        <v>68</v>
      </c>
      <c r="B45" s="15" t="s">
        <v>69</v>
      </c>
      <c r="C45" s="6">
        <v>150</v>
      </c>
      <c r="D45" s="6">
        <f>C45/D4</f>
        <v>19.908421262193908</v>
      </c>
      <c r="E45" s="31"/>
      <c r="F45" s="7" t="s">
        <v>68</v>
      </c>
      <c r="G45" s="15" t="s">
        <v>69</v>
      </c>
      <c r="H45" s="6">
        <v>423.5</v>
      </c>
      <c r="I45" s="49">
        <f t="shared" si="1"/>
        <v>56.208109363594133</v>
      </c>
      <c r="J45" s="6">
        <f t="shared" si="2"/>
        <v>282.33333333333331</v>
      </c>
    </row>
    <row r="46" spans="1:10" x14ac:dyDescent="0.3">
      <c r="A46" s="7" t="s">
        <v>70</v>
      </c>
      <c r="B46" s="15" t="s">
        <v>71</v>
      </c>
      <c r="C46" s="6">
        <v>200</v>
      </c>
      <c r="D46" s="6">
        <f>C46/D4</f>
        <v>26.54456168292521</v>
      </c>
      <c r="E46" s="31"/>
      <c r="F46" s="7" t="s">
        <v>70</v>
      </c>
      <c r="G46" s="15" t="s">
        <v>71</v>
      </c>
      <c r="H46" s="6">
        <v>211.75</v>
      </c>
      <c r="I46" s="49">
        <f t="shared" si="1"/>
        <v>28.104054681797066</v>
      </c>
      <c r="J46" s="6">
        <f t="shared" si="2"/>
        <v>105.875</v>
      </c>
    </row>
    <row r="47" spans="1:10" ht="28.8" x14ac:dyDescent="0.3">
      <c r="A47" s="7" t="s">
        <v>72</v>
      </c>
      <c r="B47" s="15" t="s">
        <v>73</v>
      </c>
      <c r="C47" s="6">
        <v>200</v>
      </c>
      <c r="D47" s="6">
        <f>C47/D4</f>
        <v>26.54456168292521</v>
      </c>
      <c r="E47" s="31"/>
      <c r="F47" s="7" t="s">
        <v>72</v>
      </c>
      <c r="G47" s="15" t="s">
        <v>73</v>
      </c>
      <c r="H47" s="6">
        <v>211.75</v>
      </c>
      <c r="I47" s="49">
        <f t="shared" si="1"/>
        <v>28.104054681797066</v>
      </c>
      <c r="J47" s="6">
        <f t="shared" si="2"/>
        <v>105.875</v>
      </c>
    </row>
    <row r="48" spans="1:10" x14ac:dyDescent="0.3">
      <c r="A48" s="7" t="s">
        <v>74</v>
      </c>
      <c r="B48" s="15" t="s">
        <v>75</v>
      </c>
      <c r="C48" s="6">
        <v>800</v>
      </c>
      <c r="D48" s="6">
        <f>C48/D4</f>
        <v>106.17824673170084</v>
      </c>
      <c r="E48" s="31"/>
      <c r="F48" s="7" t="s">
        <v>74</v>
      </c>
      <c r="G48" s="15" t="s">
        <v>75</v>
      </c>
      <c r="H48" s="6">
        <v>846.45</v>
      </c>
      <c r="I48" s="49">
        <f t="shared" si="1"/>
        <v>112.34322118256023</v>
      </c>
      <c r="J48" s="6">
        <f t="shared" si="2"/>
        <v>105.80625000000001</v>
      </c>
    </row>
    <row r="49" spans="1:10" x14ac:dyDescent="0.3">
      <c r="A49" s="7" t="s">
        <v>76</v>
      </c>
      <c r="B49" s="15" t="s">
        <v>77</v>
      </c>
      <c r="C49" s="6">
        <v>800</v>
      </c>
      <c r="D49" s="6">
        <f>C49/D4</f>
        <v>106.17824673170084</v>
      </c>
      <c r="E49" s="31"/>
      <c r="F49" s="7" t="s">
        <v>76</v>
      </c>
      <c r="G49" s="15" t="s">
        <v>77</v>
      </c>
      <c r="H49" s="6">
        <v>846.45</v>
      </c>
      <c r="I49" s="49">
        <f t="shared" si="1"/>
        <v>112.34322118256023</v>
      </c>
      <c r="J49" s="6">
        <f t="shared" si="2"/>
        <v>105.80625000000001</v>
      </c>
    </row>
    <row r="50" spans="1:10" x14ac:dyDescent="0.3">
      <c r="A50" s="7" t="s">
        <v>78</v>
      </c>
      <c r="B50" s="15" t="s">
        <v>79</v>
      </c>
      <c r="C50" s="6">
        <v>200</v>
      </c>
      <c r="D50" s="6">
        <f>C50/D4</f>
        <v>26.54456168292521</v>
      </c>
      <c r="E50" s="31"/>
      <c r="F50" s="7" t="s">
        <v>78</v>
      </c>
      <c r="G50" s="15" t="s">
        <v>79</v>
      </c>
      <c r="H50" s="6">
        <v>423.5</v>
      </c>
      <c r="I50" s="49">
        <f t="shared" si="1"/>
        <v>56.208109363594133</v>
      </c>
      <c r="J50" s="6">
        <f t="shared" si="2"/>
        <v>211.75</v>
      </c>
    </row>
    <row r="51" spans="1:10" x14ac:dyDescent="0.3">
      <c r="A51" s="7" t="s">
        <v>80</v>
      </c>
      <c r="B51" s="15" t="s">
        <v>81</v>
      </c>
      <c r="C51" s="6">
        <v>200</v>
      </c>
      <c r="D51" s="6">
        <f>C51/D4</f>
        <v>26.54456168292521</v>
      </c>
      <c r="E51" s="31"/>
      <c r="F51" s="7" t="s">
        <v>80</v>
      </c>
      <c r="G51" s="15" t="s">
        <v>81</v>
      </c>
      <c r="H51" s="6">
        <v>423.5</v>
      </c>
      <c r="I51" s="49">
        <f t="shared" si="1"/>
        <v>56.208109363594133</v>
      </c>
      <c r="J51" s="6">
        <f t="shared" si="2"/>
        <v>211.75</v>
      </c>
    </row>
    <row r="52" spans="1:10" x14ac:dyDescent="0.3">
      <c r="A52" s="7" t="s">
        <v>82</v>
      </c>
      <c r="B52" s="15" t="s">
        <v>83</v>
      </c>
      <c r="C52" s="6">
        <v>50</v>
      </c>
      <c r="D52" s="6">
        <f>C52/D4</f>
        <v>6.6361404207313024</v>
      </c>
      <c r="E52" s="31"/>
      <c r="F52" s="7" t="s">
        <v>82</v>
      </c>
      <c r="G52" s="15" t="s">
        <v>83</v>
      </c>
      <c r="H52" s="6">
        <v>74.25</v>
      </c>
      <c r="I52" s="49">
        <f t="shared" si="1"/>
        <v>9.8546685247859838</v>
      </c>
      <c r="J52" s="6">
        <f t="shared" si="2"/>
        <v>148.5</v>
      </c>
    </row>
    <row r="53" spans="1:10" x14ac:dyDescent="0.3">
      <c r="A53" s="7" t="s">
        <v>84</v>
      </c>
      <c r="B53" s="15" t="s">
        <v>85</v>
      </c>
      <c r="C53" s="6">
        <v>150</v>
      </c>
      <c r="D53" s="6">
        <f>C53/D4</f>
        <v>19.908421262193908</v>
      </c>
      <c r="E53" s="31"/>
      <c r="F53" s="7" t="s">
        <v>84</v>
      </c>
      <c r="G53" s="15" t="s">
        <v>85</v>
      </c>
      <c r="H53" s="6">
        <v>158.94999999999999</v>
      </c>
      <c r="I53" s="49">
        <f t="shared" si="1"/>
        <v>21.096290397504809</v>
      </c>
      <c r="J53" s="6">
        <f t="shared" si="2"/>
        <v>105.96666666666665</v>
      </c>
    </row>
    <row r="54" spans="1:10" x14ac:dyDescent="0.3">
      <c r="A54" s="7" t="s">
        <v>86</v>
      </c>
      <c r="B54" s="15" t="s">
        <v>87</v>
      </c>
      <c r="C54" s="6">
        <v>20</v>
      </c>
      <c r="D54" s="6">
        <f>C54/D4</f>
        <v>2.654456168292521</v>
      </c>
      <c r="E54" s="31"/>
      <c r="F54" s="7" t="s">
        <v>86</v>
      </c>
      <c r="G54" s="15" t="s">
        <v>87</v>
      </c>
      <c r="H54" s="6">
        <v>31.9</v>
      </c>
      <c r="I54" s="49">
        <f t="shared" si="1"/>
        <v>4.233857588426571</v>
      </c>
      <c r="J54" s="6">
        <f t="shared" si="2"/>
        <v>159.5</v>
      </c>
    </row>
    <row r="55" spans="1:10" x14ac:dyDescent="0.3">
      <c r="A55" s="7" t="s">
        <v>88</v>
      </c>
      <c r="B55" s="15" t="s">
        <v>89</v>
      </c>
      <c r="C55" s="6">
        <v>30</v>
      </c>
      <c r="D55" s="6">
        <f>C55/D4</f>
        <v>3.9816842524387814</v>
      </c>
      <c r="E55" s="31"/>
      <c r="F55" s="7" t="s">
        <v>88</v>
      </c>
      <c r="G55" s="15" t="s">
        <v>89</v>
      </c>
      <c r="H55" s="6">
        <v>31.9</v>
      </c>
      <c r="I55" s="49">
        <f t="shared" si="1"/>
        <v>4.233857588426571</v>
      </c>
      <c r="J55" s="6">
        <f t="shared" si="2"/>
        <v>106.33333333333333</v>
      </c>
    </row>
    <row r="56" spans="1:10" x14ac:dyDescent="0.3">
      <c r="A56" s="7" t="s">
        <v>90</v>
      </c>
      <c r="B56" s="15" t="s">
        <v>91</v>
      </c>
      <c r="C56" s="6">
        <v>30</v>
      </c>
      <c r="D56" s="6">
        <f>C56/D4</f>
        <v>3.9816842524387814</v>
      </c>
      <c r="E56" s="31"/>
      <c r="F56" s="7" t="s">
        <v>90</v>
      </c>
      <c r="G56" s="15" t="s">
        <v>91</v>
      </c>
      <c r="H56" s="6">
        <v>31.9</v>
      </c>
      <c r="I56" s="49">
        <f t="shared" si="1"/>
        <v>4.233857588426571</v>
      </c>
      <c r="J56" s="6">
        <f t="shared" si="2"/>
        <v>106.33333333333333</v>
      </c>
    </row>
    <row r="57" spans="1:10" x14ac:dyDescent="0.3">
      <c r="A57" s="7" t="s">
        <v>92</v>
      </c>
      <c r="B57" s="15" t="s">
        <v>93</v>
      </c>
      <c r="C57" s="6">
        <v>50</v>
      </c>
      <c r="D57" s="6">
        <f>C57/D4</f>
        <v>6.6361404207313024</v>
      </c>
      <c r="E57" s="31"/>
      <c r="F57" s="7" t="s">
        <v>92</v>
      </c>
      <c r="G57" s="15" t="s">
        <v>93</v>
      </c>
      <c r="H57" s="6">
        <v>42.35</v>
      </c>
      <c r="I57" s="49">
        <f t="shared" si="1"/>
        <v>5.6208109363594136</v>
      </c>
      <c r="J57" s="6">
        <f t="shared" si="2"/>
        <v>84.7</v>
      </c>
    </row>
    <row r="58" spans="1:10" x14ac:dyDescent="0.3">
      <c r="A58" s="7" t="s">
        <v>94</v>
      </c>
      <c r="B58" s="15" t="s">
        <v>95</v>
      </c>
      <c r="C58" s="6">
        <v>30</v>
      </c>
      <c r="D58" s="6">
        <f>C58/D4</f>
        <v>3.9816842524387814</v>
      </c>
      <c r="E58" s="31"/>
      <c r="F58" s="7" t="s">
        <v>94</v>
      </c>
      <c r="G58" s="15" t="s">
        <v>95</v>
      </c>
      <c r="H58" s="6">
        <v>31.9</v>
      </c>
      <c r="I58" s="49">
        <f t="shared" si="1"/>
        <v>4.233857588426571</v>
      </c>
      <c r="J58" s="6">
        <f t="shared" si="2"/>
        <v>106.33333333333333</v>
      </c>
    </row>
    <row r="59" spans="1:10" x14ac:dyDescent="0.3">
      <c r="A59" s="7" t="s">
        <v>96</v>
      </c>
      <c r="B59" s="15" t="s">
        <v>97</v>
      </c>
      <c r="C59" s="6">
        <v>30</v>
      </c>
      <c r="D59" s="6">
        <f>C59/D4</f>
        <v>3.9816842524387814</v>
      </c>
      <c r="E59" s="31"/>
      <c r="F59" s="7" t="s">
        <v>96</v>
      </c>
      <c r="G59" s="15" t="s">
        <v>97</v>
      </c>
      <c r="H59" s="6">
        <v>31.9</v>
      </c>
      <c r="I59" s="49">
        <f t="shared" si="1"/>
        <v>4.233857588426571</v>
      </c>
      <c r="J59" s="6">
        <f t="shared" si="2"/>
        <v>106.33333333333333</v>
      </c>
    </row>
    <row r="60" spans="1:10" x14ac:dyDescent="0.3">
      <c r="A60" s="7" t="s">
        <v>98</v>
      </c>
      <c r="B60" s="15" t="s">
        <v>99</v>
      </c>
      <c r="C60" s="6">
        <v>30</v>
      </c>
      <c r="D60" s="6">
        <f>C60/D4</f>
        <v>3.9816842524387814</v>
      </c>
      <c r="E60" s="31"/>
      <c r="F60" s="7" t="s">
        <v>98</v>
      </c>
      <c r="G60" s="15" t="s">
        <v>99</v>
      </c>
      <c r="H60" s="6">
        <v>31.9</v>
      </c>
      <c r="I60" s="49">
        <f t="shared" si="1"/>
        <v>4.233857588426571</v>
      </c>
      <c r="J60" s="6">
        <f t="shared" si="2"/>
        <v>106.33333333333333</v>
      </c>
    </row>
    <row r="61" spans="1:10" x14ac:dyDescent="0.3">
      <c r="A61" s="7" t="s">
        <v>100</v>
      </c>
      <c r="B61" s="15" t="s">
        <v>101</v>
      </c>
      <c r="C61" s="6">
        <v>50</v>
      </c>
      <c r="D61" s="6">
        <f>C61/D4</f>
        <v>6.6361404207313024</v>
      </c>
      <c r="E61" s="31"/>
      <c r="F61" s="7" t="s">
        <v>100</v>
      </c>
      <c r="G61" s="15" t="s">
        <v>101</v>
      </c>
      <c r="H61" s="6">
        <v>42.35</v>
      </c>
      <c r="I61" s="49">
        <f t="shared" si="1"/>
        <v>5.6208109363594136</v>
      </c>
      <c r="J61" s="6">
        <f t="shared" si="2"/>
        <v>84.7</v>
      </c>
    </row>
    <row r="62" spans="1:10" x14ac:dyDescent="0.3">
      <c r="A62" s="7" t="s">
        <v>102</v>
      </c>
      <c r="B62" s="15" t="s">
        <v>103</v>
      </c>
      <c r="C62" s="6">
        <v>100</v>
      </c>
      <c r="D62" s="6">
        <f>C62/D4</f>
        <v>13.272280841462605</v>
      </c>
      <c r="E62" s="31"/>
      <c r="F62" s="7" t="s">
        <v>102</v>
      </c>
      <c r="G62" s="15" t="s">
        <v>103</v>
      </c>
      <c r="H62" s="6">
        <v>63.8</v>
      </c>
      <c r="I62" s="49">
        <f t="shared" si="1"/>
        <v>8.467715176853142</v>
      </c>
      <c r="J62" s="6">
        <f t="shared" si="2"/>
        <v>63.8</v>
      </c>
    </row>
    <row r="63" spans="1:10" x14ac:dyDescent="0.3">
      <c r="A63" s="7" t="s">
        <v>104</v>
      </c>
      <c r="B63" s="15" t="s">
        <v>105</v>
      </c>
      <c r="C63" s="6">
        <v>300</v>
      </c>
      <c r="D63" s="6">
        <f>C63/D4</f>
        <v>39.816842524387816</v>
      </c>
      <c r="E63" s="31"/>
      <c r="F63" s="7" t="s">
        <v>104</v>
      </c>
      <c r="G63" s="15" t="s">
        <v>105</v>
      </c>
      <c r="H63" s="6">
        <v>131.44999999999999</v>
      </c>
      <c r="I63" s="49">
        <f t="shared" si="1"/>
        <v>17.446413166102591</v>
      </c>
      <c r="J63" s="6">
        <f t="shared" si="2"/>
        <v>43.816666666666663</v>
      </c>
    </row>
    <row r="64" spans="1:10" x14ac:dyDescent="0.3">
      <c r="A64" s="7" t="s">
        <v>106</v>
      </c>
      <c r="B64" s="15" t="s">
        <v>107</v>
      </c>
      <c r="C64" s="6">
        <v>30</v>
      </c>
      <c r="D64" s="6">
        <f>C64/D4</f>
        <v>3.9816842524387814</v>
      </c>
      <c r="E64" s="31"/>
      <c r="F64" s="7" t="s">
        <v>106</v>
      </c>
      <c r="G64" s="15" t="s">
        <v>107</v>
      </c>
      <c r="H64" s="6">
        <v>31.9</v>
      </c>
      <c r="I64" s="49">
        <f t="shared" si="1"/>
        <v>4.233857588426571</v>
      </c>
      <c r="J64" s="6">
        <f t="shared" si="2"/>
        <v>106.33333333333333</v>
      </c>
    </row>
    <row r="65" spans="1:10" x14ac:dyDescent="0.3">
      <c r="A65" s="7" t="s">
        <v>108</v>
      </c>
      <c r="B65" s="15" t="s">
        <v>109</v>
      </c>
      <c r="C65" s="6">
        <v>60</v>
      </c>
      <c r="D65" s="6">
        <f>C65/D4</f>
        <v>7.9633685048775629</v>
      </c>
      <c r="E65" s="31"/>
      <c r="F65" s="7" t="s">
        <v>108</v>
      </c>
      <c r="G65" s="15" t="s">
        <v>109</v>
      </c>
      <c r="H65" s="6">
        <v>42.35</v>
      </c>
      <c r="I65" s="49">
        <f t="shared" si="1"/>
        <v>5.6208109363594136</v>
      </c>
      <c r="J65" s="6">
        <f t="shared" si="2"/>
        <v>70.583333333333329</v>
      </c>
    </row>
    <row r="66" spans="1:10" x14ac:dyDescent="0.3">
      <c r="A66" s="7" t="s">
        <v>110</v>
      </c>
      <c r="B66" s="15" t="s">
        <v>111</v>
      </c>
      <c r="C66" s="6">
        <v>30</v>
      </c>
      <c r="D66" s="6">
        <f>C66/D4</f>
        <v>3.9816842524387814</v>
      </c>
      <c r="E66" s="31"/>
      <c r="F66" s="7" t="s">
        <v>110</v>
      </c>
      <c r="G66" s="15" t="s">
        <v>111</v>
      </c>
      <c r="H66" s="6">
        <v>31.9</v>
      </c>
      <c r="I66" s="49">
        <f t="shared" si="1"/>
        <v>4.233857588426571</v>
      </c>
      <c r="J66" s="6">
        <f t="shared" si="2"/>
        <v>106.33333333333333</v>
      </c>
    </row>
    <row r="67" spans="1:10" x14ac:dyDescent="0.3">
      <c r="A67" s="7" t="s">
        <v>112</v>
      </c>
      <c r="B67" s="15" t="s">
        <v>113</v>
      </c>
      <c r="C67" s="6">
        <v>30</v>
      </c>
      <c r="D67" s="6">
        <f>C67/D4</f>
        <v>3.9816842524387814</v>
      </c>
      <c r="E67" s="31"/>
      <c r="F67" s="7" t="s">
        <v>112</v>
      </c>
      <c r="G67" s="15" t="s">
        <v>113</v>
      </c>
      <c r="H67" s="6">
        <v>31.9</v>
      </c>
      <c r="I67" s="49">
        <f t="shared" si="1"/>
        <v>4.233857588426571</v>
      </c>
      <c r="J67" s="6">
        <f t="shared" si="2"/>
        <v>106.33333333333333</v>
      </c>
    </row>
    <row r="68" spans="1:10" x14ac:dyDescent="0.3">
      <c r="A68" s="7" t="s">
        <v>114</v>
      </c>
      <c r="B68" s="15" t="s">
        <v>115</v>
      </c>
      <c r="C68" s="6">
        <v>30</v>
      </c>
      <c r="D68" s="6">
        <f>C68/D4</f>
        <v>3.9816842524387814</v>
      </c>
      <c r="E68" s="31"/>
      <c r="F68" s="7" t="s">
        <v>114</v>
      </c>
      <c r="G68" s="15" t="s">
        <v>115</v>
      </c>
      <c r="H68" s="6">
        <v>31.9</v>
      </c>
      <c r="I68" s="49">
        <f t="shared" si="1"/>
        <v>4.233857588426571</v>
      </c>
      <c r="J68" s="6">
        <f t="shared" si="2"/>
        <v>106.33333333333333</v>
      </c>
    </row>
    <row r="69" spans="1:10" x14ac:dyDescent="0.3">
      <c r="A69" s="7" t="s">
        <v>116</v>
      </c>
      <c r="B69" s="15" t="s">
        <v>117</v>
      </c>
      <c r="C69" s="6">
        <v>30</v>
      </c>
      <c r="D69" s="6">
        <f>C69/D4</f>
        <v>3.9816842524387814</v>
      </c>
      <c r="E69" s="31"/>
      <c r="F69" s="7" t="s">
        <v>116</v>
      </c>
      <c r="G69" s="15" t="s">
        <v>117</v>
      </c>
      <c r="H69" s="6">
        <v>15.95</v>
      </c>
      <c r="I69" s="49">
        <f t="shared" si="1"/>
        <v>2.1169287942132855</v>
      </c>
      <c r="J69" s="6">
        <f t="shared" si="2"/>
        <v>53.166666666666664</v>
      </c>
    </row>
    <row r="70" spans="1:10" x14ac:dyDescent="0.3">
      <c r="A70" s="7" t="s">
        <v>118</v>
      </c>
      <c r="B70" s="15" t="s">
        <v>119</v>
      </c>
      <c r="C70" s="6">
        <v>30</v>
      </c>
      <c r="D70" s="6">
        <f>C70/D4</f>
        <v>3.9816842524387814</v>
      </c>
      <c r="E70" s="31"/>
      <c r="F70" s="7" t="s">
        <v>118</v>
      </c>
      <c r="G70" s="15" t="s">
        <v>119</v>
      </c>
      <c r="H70" s="6">
        <v>15.95</v>
      </c>
      <c r="I70" s="49">
        <f t="shared" si="1"/>
        <v>2.1169287942132855</v>
      </c>
      <c r="J70" s="6">
        <f t="shared" si="2"/>
        <v>53.166666666666664</v>
      </c>
    </row>
    <row r="71" spans="1:10" x14ac:dyDescent="0.3">
      <c r="A71" s="7" t="s">
        <v>120</v>
      </c>
      <c r="B71" s="15" t="s">
        <v>121</v>
      </c>
      <c r="C71" s="6">
        <v>1100</v>
      </c>
      <c r="D71" s="6">
        <f>C71/D4</f>
        <v>145.99508925608865</v>
      </c>
      <c r="E71" s="31"/>
      <c r="F71" s="7" t="s">
        <v>120</v>
      </c>
      <c r="G71" s="15" t="s">
        <v>121</v>
      </c>
      <c r="H71" s="6">
        <v>1163.8</v>
      </c>
      <c r="I71" s="49">
        <f t="shared" si="1"/>
        <v>154.46280443294179</v>
      </c>
      <c r="J71" s="6">
        <f t="shared" si="2"/>
        <v>105.8</v>
      </c>
    </row>
    <row r="72" spans="1:10" x14ac:dyDescent="0.3">
      <c r="A72" s="7" t="s">
        <v>122</v>
      </c>
      <c r="B72" s="15" t="s">
        <v>123</v>
      </c>
      <c r="C72" s="6">
        <v>450</v>
      </c>
      <c r="D72" s="6">
        <f>C72/D4</f>
        <v>59.725263786581721</v>
      </c>
      <c r="E72" s="31"/>
      <c r="F72" s="7" t="s">
        <v>122</v>
      </c>
      <c r="G72" s="15" t="s">
        <v>123</v>
      </c>
      <c r="H72" s="6">
        <v>476.3</v>
      </c>
      <c r="I72" s="49">
        <f t="shared" si="1"/>
        <v>63.21587364788639</v>
      </c>
      <c r="J72" s="6">
        <f t="shared" si="2"/>
        <v>105.84444444444445</v>
      </c>
    </row>
    <row r="73" spans="1:10" x14ac:dyDescent="0.3">
      <c r="A73" s="7" t="s">
        <v>124</v>
      </c>
      <c r="B73" s="15" t="s">
        <v>125</v>
      </c>
      <c r="C73" s="6">
        <v>100</v>
      </c>
      <c r="D73" s="6">
        <f>C73/D4</f>
        <v>13.272280841462605</v>
      </c>
      <c r="E73" s="31"/>
      <c r="F73" s="7" t="s">
        <v>124</v>
      </c>
      <c r="G73" s="15" t="s">
        <v>125</v>
      </c>
      <c r="H73" s="6">
        <v>47.85</v>
      </c>
      <c r="I73" s="49">
        <f t="shared" si="1"/>
        <v>6.3507863826398561</v>
      </c>
      <c r="J73" s="6">
        <f t="shared" si="2"/>
        <v>47.85</v>
      </c>
    </row>
    <row r="74" spans="1:10" x14ac:dyDescent="0.3">
      <c r="A74" s="7" t="s">
        <v>126</v>
      </c>
      <c r="B74" s="15" t="s">
        <v>127</v>
      </c>
      <c r="C74" s="6">
        <v>30</v>
      </c>
      <c r="D74" s="6">
        <f>C74/D4</f>
        <v>3.9816842524387814</v>
      </c>
      <c r="E74" s="31"/>
      <c r="F74" s="7" t="s">
        <v>126</v>
      </c>
      <c r="G74" s="15" t="s">
        <v>127</v>
      </c>
      <c r="H74" s="6">
        <v>58.3</v>
      </c>
      <c r="I74" s="49">
        <f t="shared" si="1"/>
        <v>7.7377397305726978</v>
      </c>
      <c r="J74" s="6">
        <f t="shared" si="2"/>
        <v>194.33333333333334</v>
      </c>
    </row>
    <row r="75" spans="1:10" x14ac:dyDescent="0.3">
      <c r="A75" s="7" t="s">
        <v>128</v>
      </c>
      <c r="B75" s="15" t="s">
        <v>129</v>
      </c>
      <c r="C75" s="6">
        <v>200</v>
      </c>
      <c r="D75" s="6">
        <f>C75/D4</f>
        <v>26.54456168292521</v>
      </c>
      <c r="E75" s="31"/>
      <c r="F75" s="7" t="s">
        <v>128</v>
      </c>
      <c r="G75" s="15" t="s">
        <v>129</v>
      </c>
      <c r="H75" s="6">
        <v>233.2</v>
      </c>
      <c r="I75" s="49">
        <f t="shared" si="1"/>
        <v>30.950958922290791</v>
      </c>
      <c r="J75" s="6">
        <f t="shared" si="2"/>
        <v>116.6</v>
      </c>
    </row>
    <row r="76" spans="1:10" ht="28.8" x14ac:dyDescent="0.3">
      <c r="A76" s="7" t="s">
        <v>130</v>
      </c>
      <c r="B76" s="15" t="s">
        <v>131</v>
      </c>
      <c r="C76" s="6">
        <v>200</v>
      </c>
      <c r="D76" s="6">
        <f>C76/D4</f>
        <v>26.54456168292521</v>
      </c>
      <c r="E76" s="31"/>
      <c r="F76" s="7" t="s">
        <v>130</v>
      </c>
      <c r="G76" s="15" t="s">
        <v>131</v>
      </c>
      <c r="H76" s="6">
        <v>233.2</v>
      </c>
      <c r="I76" s="49">
        <f t="shared" ref="I76:I116" si="3">H76*1/7.5345</f>
        <v>30.950958922290791</v>
      </c>
      <c r="J76" s="6">
        <f t="shared" ref="J76:J116" si="4">H76*100/C76</f>
        <v>116.6</v>
      </c>
    </row>
    <row r="77" spans="1:10" x14ac:dyDescent="0.3">
      <c r="A77" s="7" t="s">
        <v>132</v>
      </c>
      <c r="B77" s="15" t="s">
        <v>133</v>
      </c>
      <c r="C77" s="6">
        <v>200</v>
      </c>
      <c r="D77" s="6">
        <f>C77/D4</f>
        <v>26.54456168292521</v>
      </c>
      <c r="E77" s="31"/>
      <c r="F77" s="7" t="s">
        <v>132</v>
      </c>
      <c r="G77" s="15" t="s">
        <v>133</v>
      </c>
      <c r="H77" s="6">
        <v>116.6</v>
      </c>
      <c r="I77" s="49">
        <f t="shared" si="3"/>
        <v>15.475479461145396</v>
      </c>
      <c r="J77" s="6">
        <f t="shared" si="4"/>
        <v>58.3</v>
      </c>
    </row>
    <row r="78" spans="1:10" x14ac:dyDescent="0.3">
      <c r="A78" s="7" t="s">
        <v>134</v>
      </c>
      <c r="B78" s="15" t="s">
        <v>135</v>
      </c>
      <c r="C78" s="6">
        <v>150</v>
      </c>
      <c r="D78" s="6">
        <f>C78/D4</f>
        <v>19.908421262193908</v>
      </c>
      <c r="E78" s="31"/>
      <c r="F78" s="7" t="s">
        <v>134</v>
      </c>
      <c r="G78" s="15" t="s">
        <v>135</v>
      </c>
      <c r="H78" s="6">
        <v>74.25</v>
      </c>
      <c r="I78" s="49">
        <f t="shared" si="3"/>
        <v>9.8546685247859838</v>
      </c>
      <c r="J78" s="6">
        <f t="shared" si="4"/>
        <v>49.5</v>
      </c>
    </row>
    <row r="79" spans="1:10" x14ac:dyDescent="0.3">
      <c r="A79" s="7" t="s">
        <v>136</v>
      </c>
      <c r="B79" s="15" t="s">
        <v>137</v>
      </c>
      <c r="C79" s="6">
        <v>100</v>
      </c>
      <c r="D79" s="6">
        <f>C79/D4</f>
        <v>13.272280841462605</v>
      </c>
      <c r="E79" s="31"/>
      <c r="F79" s="7" t="s">
        <v>136</v>
      </c>
      <c r="G79" s="15" t="s">
        <v>137</v>
      </c>
      <c r="H79" s="6">
        <v>63.8</v>
      </c>
      <c r="I79" s="49">
        <f t="shared" si="3"/>
        <v>8.467715176853142</v>
      </c>
      <c r="J79" s="6">
        <f t="shared" si="4"/>
        <v>63.8</v>
      </c>
    </row>
    <row r="80" spans="1:10" ht="28.8" x14ac:dyDescent="0.3">
      <c r="A80" s="7" t="s">
        <v>138</v>
      </c>
      <c r="B80" s="15" t="s">
        <v>139</v>
      </c>
      <c r="C80" s="6">
        <v>200</v>
      </c>
      <c r="D80" s="6">
        <f>C80/D4</f>
        <v>26.54456168292521</v>
      </c>
      <c r="E80" s="31"/>
      <c r="F80" s="7" t="s">
        <v>138</v>
      </c>
      <c r="G80" s="15" t="s">
        <v>139</v>
      </c>
      <c r="H80" s="6">
        <v>148.5</v>
      </c>
      <c r="I80" s="49">
        <f t="shared" si="3"/>
        <v>19.709337049571968</v>
      </c>
      <c r="J80" s="6">
        <f t="shared" si="4"/>
        <v>74.25</v>
      </c>
    </row>
    <row r="81" spans="1:10" x14ac:dyDescent="0.3">
      <c r="A81" s="7" t="s">
        <v>140</v>
      </c>
      <c r="B81" s="15" t="s">
        <v>141</v>
      </c>
      <c r="C81" s="6">
        <v>150</v>
      </c>
      <c r="D81" s="6">
        <f>C81/D4</f>
        <v>19.908421262193908</v>
      </c>
      <c r="E81" s="31"/>
      <c r="F81" s="7" t="s">
        <v>140</v>
      </c>
      <c r="G81" s="15" t="s">
        <v>141</v>
      </c>
      <c r="H81" s="6">
        <v>148.5</v>
      </c>
      <c r="I81" s="49">
        <f t="shared" si="3"/>
        <v>19.709337049571968</v>
      </c>
      <c r="J81" s="6">
        <f t="shared" si="4"/>
        <v>99</v>
      </c>
    </row>
    <row r="82" spans="1:10" x14ac:dyDescent="0.3">
      <c r="A82" s="7" t="s">
        <v>142</v>
      </c>
      <c r="B82" s="15" t="s">
        <v>143</v>
      </c>
      <c r="C82" s="6">
        <v>150</v>
      </c>
      <c r="D82" s="6">
        <f>C82/D4</f>
        <v>19.908421262193908</v>
      </c>
      <c r="E82" s="31"/>
      <c r="F82" s="7" t="s">
        <v>142</v>
      </c>
      <c r="G82" s="15" t="s">
        <v>143</v>
      </c>
      <c r="H82" s="6">
        <v>148.5</v>
      </c>
      <c r="I82" s="49">
        <f t="shared" si="3"/>
        <v>19.709337049571968</v>
      </c>
      <c r="J82" s="6">
        <f t="shared" si="4"/>
        <v>99</v>
      </c>
    </row>
    <row r="83" spans="1:10" x14ac:dyDescent="0.3">
      <c r="A83" s="7" t="s">
        <v>144</v>
      </c>
      <c r="B83" s="15" t="s">
        <v>145</v>
      </c>
      <c r="C83" s="6">
        <v>50</v>
      </c>
      <c r="D83" s="6">
        <f>C83/D4</f>
        <v>6.6361404207313024</v>
      </c>
      <c r="E83" s="31"/>
      <c r="F83" s="7" t="s">
        <v>144</v>
      </c>
      <c r="G83" s="15" t="s">
        <v>145</v>
      </c>
      <c r="H83" s="6">
        <v>153.44999999999999</v>
      </c>
      <c r="I83" s="49">
        <f t="shared" si="3"/>
        <v>20.366314951224364</v>
      </c>
      <c r="J83" s="6">
        <f t="shared" si="4"/>
        <v>306.89999999999998</v>
      </c>
    </row>
    <row r="84" spans="1:10" x14ac:dyDescent="0.3">
      <c r="A84" s="7" t="s">
        <v>146</v>
      </c>
      <c r="B84" s="15" t="s">
        <v>147</v>
      </c>
      <c r="C84" s="6">
        <v>50</v>
      </c>
      <c r="D84" s="6">
        <f>C84/D4</f>
        <v>6.6361404207313024</v>
      </c>
      <c r="E84" s="31"/>
      <c r="F84" s="7" t="s">
        <v>146</v>
      </c>
      <c r="G84" s="15" t="s">
        <v>147</v>
      </c>
      <c r="H84" s="6">
        <v>68.75</v>
      </c>
      <c r="I84" s="49">
        <f t="shared" si="3"/>
        <v>9.1246930785055405</v>
      </c>
      <c r="J84" s="6">
        <f t="shared" si="4"/>
        <v>137.5</v>
      </c>
    </row>
    <row r="85" spans="1:10" x14ac:dyDescent="0.3">
      <c r="A85" s="7" t="s">
        <v>148</v>
      </c>
      <c r="B85" s="15" t="s">
        <v>149</v>
      </c>
      <c r="C85" s="6">
        <v>100</v>
      </c>
      <c r="D85" s="6">
        <f>C85/D4</f>
        <v>13.272280841462605</v>
      </c>
      <c r="E85" s="31"/>
      <c r="F85" s="7" t="s">
        <v>148</v>
      </c>
      <c r="G85" s="15" t="s">
        <v>149</v>
      </c>
      <c r="H85" s="6">
        <v>94.6</v>
      </c>
      <c r="I85" s="49">
        <f t="shared" si="3"/>
        <v>12.555577676023622</v>
      </c>
      <c r="J85" s="6">
        <f t="shared" si="4"/>
        <v>94.6</v>
      </c>
    </row>
    <row r="86" spans="1:10" x14ac:dyDescent="0.3">
      <c r="A86" s="7" t="s">
        <v>150</v>
      </c>
      <c r="B86" s="15" t="s">
        <v>151</v>
      </c>
      <c r="C86" s="6">
        <v>350</v>
      </c>
      <c r="D86" s="6">
        <f>C86/D4</f>
        <v>46.452982945119118</v>
      </c>
      <c r="E86" s="31"/>
      <c r="F86" s="7" t="s">
        <v>150</v>
      </c>
      <c r="G86" s="15" t="s">
        <v>151</v>
      </c>
      <c r="H86" s="6">
        <v>370.7</v>
      </c>
      <c r="I86" s="49">
        <f t="shared" si="3"/>
        <v>49.200345079301876</v>
      </c>
      <c r="J86" s="6">
        <f t="shared" si="4"/>
        <v>105.91428571428571</v>
      </c>
    </row>
    <row r="87" spans="1:10" ht="28.8" x14ac:dyDescent="0.3">
      <c r="A87" s="7" t="s">
        <v>152</v>
      </c>
      <c r="B87" s="15" t="s">
        <v>153</v>
      </c>
      <c r="C87" s="6">
        <v>350</v>
      </c>
      <c r="D87" s="6">
        <f>C87/D4</f>
        <v>46.452982945119118</v>
      </c>
      <c r="E87" s="31"/>
      <c r="F87" s="7" t="s">
        <v>152</v>
      </c>
      <c r="G87" s="15" t="s">
        <v>153</v>
      </c>
      <c r="H87" s="6">
        <v>370.7</v>
      </c>
      <c r="I87" s="49">
        <f t="shared" si="3"/>
        <v>49.200345079301876</v>
      </c>
      <c r="J87" s="6">
        <f t="shared" si="4"/>
        <v>105.91428571428571</v>
      </c>
    </row>
    <row r="88" spans="1:10" x14ac:dyDescent="0.3">
      <c r="A88" s="7" t="s">
        <v>154</v>
      </c>
      <c r="B88" s="15" t="s">
        <v>155</v>
      </c>
      <c r="C88" s="6">
        <v>150</v>
      </c>
      <c r="D88" s="6">
        <f>C88/D4</f>
        <v>19.908421262193908</v>
      </c>
      <c r="E88" s="31"/>
      <c r="F88" s="7" t="s">
        <v>154</v>
      </c>
      <c r="G88" s="15" t="s">
        <v>155</v>
      </c>
      <c r="H88" s="6">
        <v>158.94999999999999</v>
      </c>
      <c r="I88" s="49">
        <f t="shared" si="3"/>
        <v>21.096290397504809</v>
      </c>
      <c r="J88" s="6">
        <f t="shared" si="4"/>
        <v>105.96666666666665</v>
      </c>
    </row>
    <row r="89" spans="1:10" ht="28.8" x14ac:dyDescent="0.3">
      <c r="A89" s="7" t="s">
        <v>156</v>
      </c>
      <c r="B89" s="15" t="s">
        <v>157</v>
      </c>
      <c r="C89" s="6">
        <v>150</v>
      </c>
      <c r="D89" s="6">
        <f>C89/D4</f>
        <v>19.908421262193908</v>
      </c>
      <c r="E89" s="31"/>
      <c r="F89" s="7" t="s">
        <v>156</v>
      </c>
      <c r="G89" s="15" t="s">
        <v>157</v>
      </c>
      <c r="H89" s="6">
        <v>158.94999999999999</v>
      </c>
      <c r="I89" s="49">
        <f t="shared" si="3"/>
        <v>21.096290397504809</v>
      </c>
      <c r="J89" s="6">
        <f t="shared" si="4"/>
        <v>105.96666666666665</v>
      </c>
    </row>
    <row r="90" spans="1:10" x14ac:dyDescent="0.3">
      <c r="A90" s="7" t="s">
        <v>158</v>
      </c>
      <c r="B90" s="15" t="s">
        <v>159</v>
      </c>
      <c r="C90" s="6">
        <v>350</v>
      </c>
      <c r="D90" s="6">
        <f>C90/D4</f>
        <v>46.452982945119118</v>
      </c>
      <c r="E90" s="31"/>
      <c r="F90" s="7" t="s">
        <v>158</v>
      </c>
      <c r="G90" s="15" t="s">
        <v>159</v>
      </c>
      <c r="H90" s="6">
        <v>370.7</v>
      </c>
      <c r="I90" s="49">
        <f t="shared" si="3"/>
        <v>49.200345079301876</v>
      </c>
      <c r="J90" s="6">
        <f t="shared" si="4"/>
        <v>105.91428571428571</v>
      </c>
    </row>
    <row r="91" spans="1:10" x14ac:dyDescent="0.3">
      <c r="A91" s="7" t="s">
        <v>160</v>
      </c>
      <c r="B91" s="15" t="s">
        <v>161</v>
      </c>
      <c r="C91" s="6">
        <v>150</v>
      </c>
      <c r="D91" s="6">
        <f>C91/D4</f>
        <v>19.908421262193908</v>
      </c>
      <c r="E91" s="31"/>
      <c r="F91" s="7" t="s">
        <v>160</v>
      </c>
      <c r="G91" s="15" t="s">
        <v>161</v>
      </c>
      <c r="H91" s="6">
        <v>370.7</v>
      </c>
      <c r="I91" s="49">
        <f t="shared" si="3"/>
        <v>49.200345079301876</v>
      </c>
      <c r="J91" s="6">
        <f t="shared" si="4"/>
        <v>247.13333333333333</v>
      </c>
    </row>
    <row r="92" spans="1:10" x14ac:dyDescent="0.3">
      <c r="A92" s="7" t="s">
        <v>162</v>
      </c>
      <c r="B92" s="15" t="s">
        <v>163</v>
      </c>
      <c r="C92" s="6">
        <v>150</v>
      </c>
      <c r="D92" s="6">
        <f>C92/D4</f>
        <v>19.908421262193908</v>
      </c>
      <c r="E92" s="31"/>
      <c r="F92" s="7" t="s">
        <v>162</v>
      </c>
      <c r="G92" s="15" t="s">
        <v>163</v>
      </c>
      <c r="H92" s="6">
        <v>370.7</v>
      </c>
      <c r="I92" s="49">
        <f t="shared" si="3"/>
        <v>49.200345079301876</v>
      </c>
      <c r="J92" s="6">
        <f t="shared" si="4"/>
        <v>247.13333333333333</v>
      </c>
    </row>
    <row r="93" spans="1:10" ht="28.8" x14ac:dyDescent="0.3">
      <c r="A93" s="7" t="s">
        <v>164</v>
      </c>
      <c r="B93" s="15" t="s">
        <v>165</v>
      </c>
      <c r="C93" s="6">
        <v>100</v>
      </c>
      <c r="D93" s="6">
        <f>C93/D4</f>
        <v>13.272280841462605</v>
      </c>
      <c r="E93" s="31"/>
      <c r="F93" s="7" t="s">
        <v>164</v>
      </c>
      <c r="G93" s="15" t="s">
        <v>165</v>
      </c>
      <c r="H93" s="6">
        <v>264.55</v>
      </c>
      <c r="I93" s="49">
        <f t="shared" si="3"/>
        <v>35.111818966089324</v>
      </c>
      <c r="J93" s="6">
        <f t="shared" si="4"/>
        <v>264.55</v>
      </c>
    </row>
    <row r="94" spans="1:10" x14ac:dyDescent="0.3">
      <c r="A94" s="7" t="s">
        <v>166</v>
      </c>
      <c r="B94" s="15" t="s">
        <v>167</v>
      </c>
      <c r="C94" s="6">
        <v>200</v>
      </c>
      <c r="D94" s="6">
        <f>C94/D4</f>
        <v>26.54456168292521</v>
      </c>
      <c r="E94" s="31"/>
      <c r="F94" s="7" t="s">
        <v>166</v>
      </c>
      <c r="G94" s="15" t="s">
        <v>167</v>
      </c>
      <c r="H94" s="6">
        <v>423.5</v>
      </c>
      <c r="I94" s="49">
        <f t="shared" si="3"/>
        <v>56.208109363594133</v>
      </c>
      <c r="J94" s="6">
        <f t="shared" si="4"/>
        <v>211.75</v>
      </c>
    </row>
    <row r="95" spans="1:10" x14ac:dyDescent="0.3">
      <c r="A95" s="7" t="s">
        <v>168</v>
      </c>
      <c r="B95" s="15" t="s">
        <v>169</v>
      </c>
      <c r="C95" s="6">
        <v>200</v>
      </c>
      <c r="D95" s="6">
        <f>C95/D4</f>
        <v>26.54456168292521</v>
      </c>
      <c r="E95" s="31"/>
      <c r="F95" s="7" t="s">
        <v>168</v>
      </c>
      <c r="G95" s="15" t="s">
        <v>169</v>
      </c>
      <c r="H95" s="6">
        <v>634.70000000000005</v>
      </c>
      <c r="I95" s="49">
        <f t="shared" si="3"/>
        <v>84.239166500763162</v>
      </c>
      <c r="J95" s="6">
        <f t="shared" si="4"/>
        <v>317.35000000000002</v>
      </c>
    </row>
    <row r="96" spans="1:10" x14ac:dyDescent="0.3">
      <c r="A96" s="7" t="s">
        <v>170</v>
      </c>
      <c r="B96" s="15" t="s">
        <v>171</v>
      </c>
      <c r="C96" s="6">
        <v>250</v>
      </c>
      <c r="D96" s="6">
        <f>C96/D4</f>
        <v>33.180702103656515</v>
      </c>
      <c r="E96" s="31"/>
      <c r="F96" s="7" t="s">
        <v>170</v>
      </c>
      <c r="G96" s="15" t="s">
        <v>171</v>
      </c>
      <c r="H96" s="6">
        <v>264.55</v>
      </c>
      <c r="I96" s="49">
        <f t="shared" si="3"/>
        <v>35.111818966089324</v>
      </c>
      <c r="J96" s="6">
        <f t="shared" si="4"/>
        <v>105.82</v>
      </c>
    </row>
    <row r="97" spans="1:10" x14ac:dyDescent="0.3">
      <c r="A97" s="7" t="s">
        <v>172</v>
      </c>
      <c r="B97" s="15" t="s">
        <v>173</v>
      </c>
      <c r="C97" s="6">
        <v>250</v>
      </c>
      <c r="D97" s="6">
        <f>C97/D4</f>
        <v>33.180702103656515</v>
      </c>
      <c r="E97" s="31"/>
      <c r="F97" s="7" t="s">
        <v>172</v>
      </c>
      <c r="G97" s="15" t="s">
        <v>173</v>
      </c>
      <c r="H97" s="6">
        <v>264.55</v>
      </c>
      <c r="I97" s="49">
        <f t="shared" si="3"/>
        <v>35.111818966089324</v>
      </c>
      <c r="J97" s="6">
        <f t="shared" si="4"/>
        <v>105.82</v>
      </c>
    </row>
    <row r="98" spans="1:10" x14ac:dyDescent="0.3">
      <c r="A98" s="7" t="s">
        <v>174</v>
      </c>
      <c r="B98" s="15" t="s">
        <v>175</v>
      </c>
      <c r="C98" s="6">
        <v>55</v>
      </c>
      <c r="D98" s="6">
        <f>C98/D4</f>
        <v>7.2997544628044322</v>
      </c>
      <c r="E98" s="31"/>
      <c r="F98" s="7" t="s">
        <v>174</v>
      </c>
      <c r="G98" s="15" t="s">
        <v>175</v>
      </c>
      <c r="H98" s="6">
        <v>58.3</v>
      </c>
      <c r="I98" s="49">
        <f t="shared" si="3"/>
        <v>7.7377397305726978</v>
      </c>
      <c r="J98" s="6">
        <f t="shared" si="4"/>
        <v>106</v>
      </c>
    </row>
    <row r="99" spans="1:10" x14ac:dyDescent="0.3">
      <c r="A99" s="7" t="s">
        <v>176</v>
      </c>
      <c r="B99" s="15" t="s">
        <v>177</v>
      </c>
      <c r="C99" s="6">
        <v>100</v>
      </c>
      <c r="D99" s="6">
        <f>C99/D4</f>
        <v>13.272280841462605</v>
      </c>
      <c r="E99" s="31"/>
      <c r="F99" s="7" t="s">
        <v>176</v>
      </c>
      <c r="G99" s="15" t="s">
        <v>177</v>
      </c>
      <c r="H99" s="6">
        <v>42.35</v>
      </c>
      <c r="I99" s="49">
        <f t="shared" si="3"/>
        <v>5.6208109363594136</v>
      </c>
      <c r="J99" s="6">
        <f t="shared" si="4"/>
        <v>42.35</v>
      </c>
    </row>
    <row r="100" spans="1:10" x14ac:dyDescent="0.3">
      <c r="A100" s="7" t="s">
        <v>178</v>
      </c>
      <c r="B100" s="15" t="s">
        <v>179</v>
      </c>
      <c r="C100" s="6">
        <v>100</v>
      </c>
      <c r="D100" s="6">
        <f>C100/D4</f>
        <v>13.272280841462605</v>
      </c>
      <c r="E100" s="31"/>
      <c r="F100" s="7" t="s">
        <v>178</v>
      </c>
      <c r="G100" s="15" t="s">
        <v>179</v>
      </c>
      <c r="H100" s="6">
        <v>476.3</v>
      </c>
      <c r="I100" s="49">
        <f t="shared" si="3"/>
        <v>63.21587364788639</v>
      </c>
      <c r="J100" s="6">
        <f t="shared" si="4"/>
        <v>476.3</v>
      </c>
    </row>
    <row r="101" spans="1:10" x14ac:dyDescent="0.3">
      <c r="A101" s="7" t="s">
        <v>180</v>
      </c>
      <c r="B101" s="15" t="s">
        <v>181</v>
      </c>
      <c r="C101" s="6">
        <v>1100</v>
      </c>
      <c r="D101" s="6">
        <f>C101/D4</f>
        <v>145.99508925608865</v>
      </c>
      <c r="E101" s="31"/>
      <c r="F101" s="7" t="s">
        <v>180</v>
      </c>
      <c r="G101" s="15" t="s">
        <v>181</v>
      </c>
      <c r="H101" s="6">
        <v>1163.8</v>
      </c>
      <c r="I101" s="49">
        <f t="shared" si="3"/>
        <v>154.46280443294179</v>
      </c>
      <c r="J101" s="6">
        <f t="shared" si="4"/>
        <v>105.8</v>
      </c>
    </row>
    <row r="102" spans="1:10" x14ac:dyDescent="0.3">
      <c r="A102" s="7" t="s">
        <v>182</v>
      </c>
      <c r="B102" s="15" t="s">
        <v>183</v>
      </c>
      <c r="C102" s="6">
        <v>450</v>
      </c>
      <c r="D102" s="6">
        <f>C102/D4</f>
        <v>59.725263786581721</v>
      </c>
      <c r="E102" s="31"/>
      <c r="F102" s="7" t="s">
        <v>182</v>
      </c>
      <c r="G102" s="15" t="s">
        <v>183</v>
      </c>
      <c r="H102" s="6">
        <v>476.3</v>
      </c>
      <c r="I102" s="49">
        <f t="shared" si="3"/>
        <v>63.21587364788639</v>
      </c>
      <c r="J102" s="6">
        <f t="shared" si="4"/>
        <v>105.84444444444445</v>
      </c>
    </row>
    <row r="103" spans="1:10" ht="30" customHeight="1" x14ac:dyDescent="0.3">
      <c r="A103" s="7" t="s">
        <v>184</v>
      </c>
      <c r="B103" s="15" t="s">
        <v>185</v>
      </c>
      <c r="C103" s="6">
        <v>10</v>
      </c>
      <c r="D103" s="6">
        <f>C103/D4</f>
        <v>1.3272280841462605</v>
      </c>
      <c r="E103" s="31"/>
      <c r="F103" s="7" t="s">
        <v>184</v>
      </c>
      <c r="G103" s="15" t="s">
        <v>185</v>
      </c>
      <c r="H103" s="6">
        <v>47.85</v>
      </c>
      <c r="I103" s="49">
        <f t="shared" si="3"/>
        <v>6.3507863826398561</v>
      </c>
      <c r="J103" s="6">
        <f t="shared" si="4"/>
        <v>478.5</v>
      </c>
    </row>
    <row r="104" spans="1:10" x14ac:dyDescent="0.3">
      <c r="A104" s="7" t="s">
        <v>186</v>
      </c>
      <c r="B104" s="15" t="s">
        <v>187</v>
      </c>
      <c r="C104" s="6">
        <v>500</v>
      </c>
      <c r="D104" s="6">
        <f>C104/D4</f>
        <v>66.361404207313029</v>
      </c>
      <c r="E104" s="31"/>
      <c r="F104" s="7" t="s">
        <v>186</v>
      </c>
      <c r="G104" s="15" t="s">
        <v>187</v>
      </c>
      <c r="H104" s="6">
        <v>529</v>
      </c>
      <c r="I104" s="49">
        <f t="shared" si="3"/>
        <v>70.210365651337185</v>
      </c>
      <c r="J104" s="6">
        <f t="shared" si="4"/>
        <v>105.8</v>
      </c>
    </row>
    <row r="105" spans="1:10" x14ac:dyDescent="0.3">
      <c r="A105" s="7" t="s">
        <v>188</v>
      </c>
      <c r="B105" s="15" t="s">
        <v>189</v>
      </c>
      <c r="C105" s="6">
        <v>100</v>
      </c>
      <c r="D105" s="6">
        <f>C105/D4</f>
        <v>13.272280841462605</v>
      </c>
      <c r="E105" s="31"/>
      <c r="F105" s="7" t="s">
        <v>188</v>
      </c>
      <c r="G105" s="15" t="s">
        <v>189</v>
      </c>
      <c r="H105" s="6">
        <v>476.3</v>
      </c>
      <c r="I105" s="49">
        <f t="shared" si="3"/>
        <v>63.21587364788639</v>
      </c>
      <c r="J105" s="6">
        <f t="shared" si="4"/>
        <v>476.3</v>
      </c>
    </row>
    <row r="106" spans="1:10" x14ac:dyDescent="0.3">
      <c r="A106" s="7" t="s">
        <v>190</v>
      </c>
      <c r="B106" s="15" t="s">
        <v>191</v>
      </c>
      <c r="C106" s="6">
        <v>150</v>
      </c>
      <c r="D106" s="6">
        <f>C106/D4</f>
        <v>19.908421262193908</v>
      </c>
      <c r="E106" s="31"/>
      <c r="F106" s="7" t="s">
        <v>190</v>
      </c>
      <c r="G106" s="15" t="s">
        <v>191</v>
      </c>
      <c r="H106" s="6">
        <v>264.55</v>
      </c>
      <c r="I106" s="49">
        <f t="shared" si="3"/>
        <v>35.111818966089324</v>
      </c>
      <c r="J106" s="6">
        <f t="shared" si="4"/>
        <v>176.36666666666667</v>
      </c>
    </row>
    <row r="107" spans="1:10" x14ac:dyDescent="0.3">
      <c r="A107" s="7" t="s">
        <v>192</v>
      </c>
      <c r="B107" s="15" t="s">
        <v>193</v>
      </c>
      <c r="C107" s="6">
        <v>200</v>
      </c>
      <c r="D107" s="6">
        <f>C107/D4</f>
        <v>26.54456168292521</v>
      </c>
      <c r="E107" s="31"/>
      <c r="F107" s="7" t="s">
        <v>192</v>
      </c>
      <c r="G107" s="15" t="s">
        <v>193</v>
      </c>
      <c r="H107" s="6">
        <v>476.3</v>
      </c>
      <c r="I107" s="49">
        <f t="shared" si="3"/>
        <v>63.21587364788639</v>
      </c>
      <c r="J107" s="6">
        <f t="shared" si="4"/>
        <v>238.15</v>
      </c>
    </row>
    <row r="108" spans="1:10" x14ac:dyDescent="0.3">
      <c r="A108" s="7" t="s">
        <v>194</v>
      </c>
      <c r="B108" s="15" t="s">
        <v>195</v>
      </c>
      <c r="C108" s="6">
        <v>100</v>
      </c>
      <c r="D108" s="6">
        <f>C108/D4</f>
        <v>13.272280841462605</v>
      </c>
      <c r="E108" s="31"/>
      <c r="F108" s="7" t="s">
        <v>194</v>
      </c>
      <c r="G108" s="15" t="s">
        <v>195</v>
      </c>
      <c r="H108" s="6">
        <v>31.9</v>
      </c>
      <c r="I108" s="49">
        <f t="shared" si="3"/>
        <v>4.233857588426571</v>
      </c>
      <c r="J108" s="6">
        <f t="shared" si="4"/>
        <v>31.9</v>
      </c>
    </row>
    <row r="109" spans="1:10" x14ac:dyDescent="0.3">
      <c r="A109" s="7" t="s">
        <v>196</v>
      </c>
      <c r="B109" s="15" t="s">
        <v>197</v>
      </c>
      <c r="C109" s="6">
        <v>200</v>
      </c>
      <c r="D109" s="6">
        <f>C109/D4</f>
        <v>26.54456168292521</v>
      </c>
      <c r="E109" s="31"/>
      <c r="F109" s="7" t="s">
        <v>196</v>
      </c>
      <c r="G109" s="15" t="s">
        <v>197</v>
      </c>
      <c r="H109" s="6">
        <v>31.9</v>
      </c>
      <c r="I109" s="49">
        <f t="shared" si="3"/>
        <v>4.233857588426571</v>
      </c>
      <c r="J109" s="6">
        <f t="shared" si="4"/>
        <v>15.95</v>
      </c>
    </row>
    <row r="110" spans="1:10" x14ac:dyDescent="0.3">
      <c r="A110" s="7" t="s">
        <v>198</v>
      </c>
      <c r="B110" s="15" t="s">
        <v>199</v>
      </c>
      <c r="C110" s="6">
        <v>100</v>
      </c>
      <c r="D110" s="6">
        <f>C110/D4</f>
        <v>13.272280841462605</v>
      </c>
      <c r="E110" s="31"/>
      <c r="F110" s="7" t="s">
        <v>198</v>
      </c>
      <c r="G110" s="15" t="s">
        <v>199</v>
      </c>
      <c r="H110" s="6">
        <v>31.9</v>
      </c>
      <c r="I110" s="49">
        <f t="shared" si="3"/>
        <v>4.233857588426571</v>
      </c>
      <c r="J110" s="6">
        <f t="shared" si="4"/>
        <v>31.9</v>
      </c>
    </row>
    <row r="111" spans="1:10" x14ac:dyDescent="0.3">
      <c r="A111" s="7" t="s">
        <v>200</v>
      </c>
      <c r="B111" s="15" t="s">
        <v>201</v>
      </c>
      <c r="C111" s="6">
        <v>100</v>
      </c>
      <c r="D111" s="6">
        <f>C111/D4</f>
        <v>13.272280841462605</v>
      </c>
      <c r="E111" s="31"/>
      <c r="F111" s="7" t="s">
        <v>200</v>
      </c>
      <c r="G111" s="15" t="s">
        <v>201</v>
      </c>
      <c r="H111" s="6">
        <v>47.85</v>
      </c>
      <c r="I111" s="49">
        <f t="shared" si="3"/>
        <v>6.3507863826398561</v>
      </c>
      <c r="J111" s="6">
        <f t="shared" si="4"/>
        <v>47.85</v>
      </c>
    </row>
    <row r="112" spans="1:10" ht="28.8" x14ac:dyDescent="0.3">
      <c r="A112" s="7" t="s">
        <v>202</v>
      </c>
      <c r="B112" s="15" t="s">
        <v>203</v>
      </c>
      <c r="C112" s="6">
        <v>50</v>
      </c>
      <c r="D112" s="6">
        <f>C112/D4</f>
        <v>6.6361404207313024</v>
      </c>
      <c r="E112" s="31"/>
      <c r="F112" s="7" t="s">
        <v>202</v>
      </c>
      <c r="G112" s="15" t="s">
        <v>203</v>
      </c>
      <c r="H112" s="6">
        <v>42.35</v>
      </c>
      <c r="I112" s="49">
        <f t="shared" si="3"/>
        <v>5.6208109363594136</v>
      </c>
      <c r="J112" s="6">
        <f t="shared" si="4"/>
        <v>84.7</v>
      </c>
    </row>
    <row r="113" spans="1:10" x14ac:dyDescent="0.3">
      <c r="A113" s="7" t="s">
        <v>204</v>
      </c>
      <c r="B113" s="15" t="s">
        <v>205</v>
      </c>
      <c r="C113" s="6">
        <v>100</v>
      </c>
      <c r="D113" s="6">
        <f>C113/D4</f>
        <v>13.272280841462605</v>
      </c>
      <c r="E113" s="31"/>
      <c r="F113" s="7" t="s">
        <v>204</v>
      </c>
      <c r="G113" s="15" t="s">
        <v>205</v>
      </c>
      <c r="H113" s="6">
        <v>106.15</v>
      </c>
      <c r="I113" s="49">
        <f t="shared" si="3"/>
        <v>14.088526113212556</v>
      </c>
      <c r="J113" s="6">
        <f t="shared" si="4"/>
        <v>106.15</v>
      </c>
    </row>
    <row r="114" spans="1:10" ht="28.8" x14ac:dyDescent="0.3">
      <c r="A114" s="7" t="s">
        <v>206</v>
      </c>
      <c r="B114" s="15" t="s">
        <v>207</v>
      </c>
      <c r="C114" s="6">
        <v>200</v>
      </c>
      <c r="D114" s="6">
        <f>C114/D4</f>
        <v>26.54456168292521</v>
      </c>
      <c r="E114" s="31"/>
      <c r="F114" s="7" t="s">
        <v>206</v>
      </c>
      <c r="G114" s="15" t="s">
        <v>207</v>
      </c>
      <c r="H114" s="6">
        <v>1639.55</v>
      </c>
      <c r="I114" s="49">
        <f t="shared" si="3"/>
        <v>217.60568053620014</v>
      </c>
      <c r="J114" s="6">
        <f t="shared" si="4"/>
        <v>819.77499999999998</v>
      </c>
    </row>
    <row r="115" spans="1:10" x14ac:dyDescent="0.3">
      <c r="A115" s="7" t="s">
        <v>208</v>
      </c>
      <c r="B115" s="15" t="s">
        <v>209</v>
      </c>
      <c r="C115" s="6">
        <v>50</v>
      </c>
      <c r="D115" s="6">
        <f>C115/D4</f>
        <v>6.6361404207313024</v>
      </c>
      <c r="E115" s="31"/>
      <c r="F115" s="7" t="s">
        <v>208</v>
      </c>
      <c r="G115" s="15" t="s">
        <v>209</v>
      </c>
      <c r="H115" s="6">
        <v>47.85</v>
      </c>
      <c r="I115" s="49">
        <f t="shared" si="3"/>
        <v>6.3507863826398561</v>
      </c>
      <c r="J115" s="6">
        <f t="shared" si="4"/>
        <v>95.7</v>
      </c>
    </row>
    <row r="116" spans="1:10" x14ac:dyDescent="0.3">
      <c r="A116" s="7" t="s">
        <v>210</v>
      </c>
      <c r="B116" s="15" t="s">
        <v>211</v>
      </c>
      <c r="C116" s="6">
        <v>200</v>
      </c>
      <c r="D116" s="6">
        <f>C116/D4</f>
        <v>26.54456168292521</v>
      </c>
      <c r="E116" s="31"/>
      <c r="F116" s="7" t="s">
        <v>210</v>
      </c>
      <c r="G116" s="15" t="s">
        <v>211</v>
      </c>
      <c r="H116" s="6">
        <v>259.60000000000002</v>
      </c>
      <c r="I116" s="49">
        <f t="shared" si="3"/>
        <v>34.454841064436927</v>
      </c>
      <c r="J116" s="6">
        <f t="shared" si="4"/>
        <v>129.80000000000001</v>
      </c>
    </row>
    <row r="117" spans="1:10" x14ac:dyDescent="0.3">
      <c r="A117" s="7"/>
      <c r="B117" s="15"/>
      <c r="C117" s="7"/>
      <c r="D117" s="6"/>
      <c r="E117" s="31"/>
      <c r="F117" s="7"/>
      <c r="G117" s="15"/>
      <c r="H117" s="6"/>
      <c r="I117" s="49"/>
      <c r="J117" s="7"/>
    </row>
    <row r="118" spans="1:10" x14ac:dyDescent="0.3">
      <c r="A118" s="13" t="s">
        <v>337</v>
      </c>
      <c r="B118" s="19" t="s">
        <v>304</v>
      </c>
      <c r="C118" s="4" t="s">
        <v>341</v>
      </c>
      <c r="D118" s="13" t="s">
        <v>340</v>
      </c>
      <c r="E118" s="16"/>
      <c r="F118" s="13" t="s">
        <v>337</v>
      </c>
      <c r="G118" s="19" t="s">
        <v>304</v>
      </c>
      <c r="H118" s="4" t="s">
        <v>341</v>
      </c>
      <c r="I118" s="48" t="s">
        <v>340</v>
      </c>
      <c r="J118" s="7"/>
    </row>
    <row r="119" spans="1:10" x14ac:dyDescent="0.3">
      <c r="A119" s="7" t="s">
        <v>249</v>
      </c>
      <c r="B119" s="15" t="s">
        <v>376</v>
      </c>
      <c r="C119" s="6">
        <v>100</v>
      </c>
      <c r="D119" s="6">
        <f>C119/D4</f>
        <v>13.272280841462605</v>
      </c>
      <c r="E119" s="31"/>
      <c r="F119" s="7" t="s">
        <v>249</v>
      </c>
      <c r="G119" s="15" t="s">
        <v>376</v>
      </c>
      <c r="H119" s="6">
        <f t="shared" ref="H119:H146" si="5">I119*7.5345</f>
        <v>339.05250000000001</v>
      </c>
      <c r="I119" s="49">
        <v>45</v>
      </c>
      <c r="J119" s="6">
        <f t="shared" ref="J119:J146" si="6">H119*100/C119</f>
        <v>339.05250000000001</v>
      </c>
    </row>
    <row r="120" spans="1:10" ht="16.2" customHeight="1" x14ac:dyDescent="0.3">
      <c r="A120" s="7" t="s">
        <v>250</v>
      </c>
      <c r="B120" s="15" t="s">
        <v>240</v>
      </c>
      <c r="C120" s="6">
        <v>20</v>
      </c>
      <c r="D120" s="6">
        <f>C120/D4</f>
        <v>2.654456168292521</v>
      </c>
      <c r="E120" s="31"/>
      <c r="F120" s="7" t="s">
        <v>250</v>
      </c>
      <c r="G120" s="15" t="s">
        <v>240</v>
      </c>
      <c r="H120" s="6">
        <f t="shared" si="5"/>
        <v>37.672499999999999</v>
      </c>
      <c r="I120" s="49">
        <v>5</v>
      </c>
      <c r="J120" s="6">
        <f t="shared" si="6"/>
        <v>188.36250000000001</v>
      </c>
    </row>
    <row r="121" spans="1:10" x14ac:dyDescent="0.3">
      <c r="A121" s="7" t="s">
        <v>251</v>
      </c>
      <c r="B121" s="15" t="s">
        <v>242</v>
      </c>
      <c r="C121" s="6">
        <v>300</v>
      </c>
      <c r="D121" s="6">
        <f>C121/D4</f>
        <v>39.816842524387816</v>
      </c>
      <c r="E121" s="31"/>
      <c r="F121" s="7" t="s">
        <v>251</v>
      </c>
      <c r="G121" s="15" t="s">
        <v>242</v>
      </c>
      <c r="H121" s="6">
        <f t="shared" si="5"/>
        <v>339.05250000000001</v>
      </c>
      <c r="I121" s="49">
        <v>45</v>
      </c>
      <c r="J121" s="6">
        <f t="shared" si="6"/>
        <v>113.0175</v>
      </c>
    </row>
    <row r="122" spans="1:10" x14ac:dyDescent="0.3">
      <c r="A122" s="7" t="s">
        <v>252</v>
      </c>
      <c r="B122" s="18" t="s">
        <v>306</v>
      </c>
      <c r="C122" s="8">
        <v>400</v>
      </c>
      <c r="D122" s="6">
        <f>C122/D4</f>
        <v>53.089123365850419</v>
      </c>
      <c r="E122" s="31"/>
      <c r="F122" s="7" t="s">
        <v>252</v>
      </c>
      <c r="G122" s="18" t="s">
        <v>306</v>
      </c>
      <c r="H122" s="6">
        <f t="shared" si="5"/>
        <v>414.39750000000004</v>
      </c>
      <c r="I122" s="49">
        <v>55</v>
      </c>
      <c r="J122" s="6">
        <f t="shared" si="6"/>
        <v>103.59937499999999</v>
      </c>
    </row>
    <row r="123" spans="1:10" x14ac:dyDescent="0.3">
      <c r="A123" s="7" t="s">
        <v>260</v>
      </c>
      <c r="B123" s="18" t="s">
        <v>307</v>
      </c>
      <c r="C123" s="8">
        <v>900</v>
      </c>
      <c r="D123" s="6">
        <f>C123/D4</f>
        <v>119.45052757316344</v>
      </c>
      <c r="E123" s="31"/>
      <c r="F123" s="7" t="s">
        <v>260</v>
      </c>
      <c r="G123" s="18" t="s">
        <v>307</v>
      </c>
      <c r="H123" s="6">
        <f t="shared" si="5"/>
        <v>1054.8300000000002</v>
      </c>
      <c r="I123" s="49">
        <v>140</v>
      </c>
      <c r="J123" s="6">
        <f t="shared" si="6"/>
        <v>117.20333333333335</v>
      </c>
    </row>
    <row r="124" spans="1:10" x14ac:dyDescent="0.3">
      <c r="A124" s="7" t="s">
        <v>261</v>
      </c>
      <c r="B124" s="18" t="s">
        <v>308</v>
      </c>
      <c r="C124" s="8">
        <v>900</v>
      </c>
      <c r="D124" s="6">
        <f>C124/D4</f>
        <v>119.45052757316344</v>
      </c>
      <c r="E124" s="31"/>
      <c r="F124" s="7" t="s">
        <v>261</v>
      </c>
      <c r="G124" s="18" t="s">
        <v>308</v>
      </c>
      <c r="H124" s="6">
        <f t="shared" si="5"/>
        <v>979.48500000000001</v>
      </c>
      <c r="I124" s="49">
        <v>130</v>
      </c>
      <c r="J124" s="6">
        <f t="shared" si="6"/>
        <v>108.83166666666666</v>
      </c>
    </row>
    <row r="125" spans="1:10" x14ac:dyDescent="0.3">
      <c r="A125" s="7" t="s">
        <v>262</v>
      </c>
      <c r="B125" s="18" t="s">
        <v>309</v>
      </c>
      <c r="C125" s="8">
        <v>450</v>
      </c>
      <c r="D125" s="6">
        <f>C125/D4</f>
        <v>59.725263786581721</v>
      </c>
      <c r="E125" s="31"/>
      <c r="F125" s="7" t="s">
        <v>262</v>
      </c>
      <c r="G125" s="18" t="s">
        <v>309</v>
      </c>
      <c r="H125" s="6">
        <f t="shared" si="5"/>
        <v>527.41500000000008</v>
      </c>
      <c r="I125" s="49">
        <v>70</v>
      </c>
      <c r="J125" s="6">
        <f t="shared" si="6"/>
        <v>117.20333333333335</v>
      </c>
    </row>
    <row r="126" spans="1:10" x14ac:dyDescent="0.3">
      <c r="A126" s="7" t="s">
        <v>263</v>
      </c>
      <c r="B126" s="18" t="s">
        <v>310</v>
      </c>
      <c r="C126" s="9">
        <v>450</v>
      </c>
      <c r="D126" s="6">
        <f>C126/D4</f>
        <v>59.725263786581721</v>
      </c>
      <c r="E126" s="31"/>
      <c r="F126" s="7" t="s">
        <v>263</v>
      </c>
      <c r="G126" s="18" t="s">
        <v>310</v>
      </c>
      <c r="H126" s="6">
        <f t="shared" si="5"/>
        <v>452.07000000000005</v>
      </c>
      <c r="I126" s="49">
        <v>60</v>
      </c>
      <c r="J126" s="6">
        <f t="shared" si="6"/>
        <v>100.46000000000002</v>
      </c>
    </row>
    <row r="127" spans="1:10" ht="28.8" x14ac:dyDescent="0.3">
      <c r="A127" s="7" t="s">
        <v>264</v>
      </c>
      <c r="B127" s="18" t="s">
        <v>311</v>
      </c>
      <c r="C127" s="8">
        <v>650</v>
      </c>
      <c r="D127" s="6">
        <f>C127/D4</f>
        <v>86.269825469506927</v>
      </c>
      <c r="E127" s="31"/>
      <c r="F127" s="7" t="s">
        <v>264</v>
      </c>
      <c r="G127" s="18" t="s">
        <v>311</v>
      </c>
      <c r="H127" s="6">
        <f t="shared" si="5"/>
        <v>678.10500000000002</v>
      </c>
      <c r="I127" s="49">
        <v>90</v>
      </c>
      <c r="J127" s="6">
        <f t="shared" si="6"/>
        <v>104.32384615384615</v>
      </c>
    </row>
    <row r="128" spans="1:10" x14ac:dyDescent="0.3">
      <c r="A128" s="7" t="s">
        <v>265</v>
      </c>
      <c r="B128" s="18" t="s">
        <v>312</v>
      </c>
      <c r="C128" s="8">
        <v>150</v>
      </c>
      <c r="D128" s="6">
        <f>C128/D4</f>
        <v>19.908421262193908</v>
      </c>
      <c r="E128" s="31"/>
      <c r="F128" s="7" t="s">
        <v>265</v>
      </c>
      <c r="G128" s="18" t="s">
        <v>312</v>
      </c>
      <c r="H128" s="6">
        <f t="shared" si="5"/>
        <v>188.36250000000001</v>
      </c>
      <c r="I128" s="49">
        <v>25</v>
      </c>
      <c r="J128" s="6">
        <f t="shared" si="6"/>
        <v>125.575</v>
      </c>
    </row>
    <row r="129" spans="1:11" x14ac:dyDescent="0.3">
      <c r="A129" s="7" t="s">
        <v>266</v>
      </c>
      <c r="B129" s="18" t="s">
        <v>313</v>
      </c>
      <c r="C129" s="8">
        <v>150</v>
      </c>
      <c r="D129" s="6">
        <f>C129/D4</f>
        <v>19.908421262193908</v>
      </c>
      <c r="E129" s="31"/>
      <c r="F129" s="7" t="s">
        <v>266</v>
      </c>
      <c r="G129" s="18" t="s">
        <v>313</v>
      </c>
      <c r="H129" s="6">
        <f t="shared" si="5"/>
        <v>150.69</v>
      </c>
      <c r="I129" s="49">
        <v>20</v>
      </c>
      <c r="J129" s="6">
        <f t="shared" si="6"/>
        <v>100.46</v>
      </c>
    </row>
    <row r="130" spans="1:11" x14ac:dyDescent="0.3">
      <c r="A130" s="7" t="s">
        <v>267</v>
      </c>
      <c r="B130" s="18" t="s">
        <v>314</v>
      </c>
      <c r="C130" s="8">
        <v>55</v>
      </c>
      <c r="D130" s="6">
        <f>C130/D4</f>
        <v>7.2997544628044322</v>
      </c>
      <c r="E130" s="31"/>
      <c r="F130" s="7" t="s">
        <v>267</v>
      </c>
      <c r="G130" s="18" t="s">
        <v>314</v>
      </c>
      <c r="H130" s="6">
        <f t="shared" si="5"/>
        <v>67.810500000000005</v>
      </c>
      <c r="I130" s="49">
        <v>9</v>
      </c>
      <c r="J130" s="6">
        <f t="shared" si="6"/>
        <v>123.29181818181819</v>
      </c>
    </row>
    <row r="131" spans="1:11" x14ac:dyDescent="0.3">
      <c r="A131" s="7" t="s">
        <v>268</v>
      </c>
      <c r="B131" s="18" t="s">
        <v>315</v>
      </c>
      <c r="C131" s="8">
        <v>40</v>
      </c>
      <c r="D131" s="6">
        <f>C131/D4</f>
        <v>5.3089123365850419</v>
      </c>
      <c r="E131" s="31"/>
      <c r="F131" s="7" t="s">
        <v>268</v>
      </c>
      <c r="G131" s="18" t="s">
        <v>315</v>
      </c>
      <c r="H131" s="6">
        <f t="shared" si="5"/>
        <v>60.276000000000003</v>
      </c>
      <c r="I131" s="49">
        <v>8</v>
      </c>
      <c r="J131" s="6">
        <f t="shared" si="6"/>
        <v>150.69</v>
      </c>
    </row>
    <row r="132" spans="1:11" x14ac:dyDescent="0.3">
      <c r="A132" s="7" t="s">
        <v>269</v>
      </c>
      <c r="B132" s="18" t="s">
        <v>316</v>
      </c>
      <c r="C132" s="8">
        <v>150</v>
      </c>
      <c r="D132" s="6">
        <f>C132/D4</f>
        <v>19.908421262193908</v>
      </c>
      <c r="E132" s="31"/>
      <c r="F132" s="7" t="s">
        <v>269</v>
      </c>
      <c r="G132" s="18" t="s">
        <v>316</v>
      </c>
      <c r="H132" s="6">
        <f t="shared" si="5"/>
        <v>150.69</v>
      </c>
      <c r="I132" s="49">
        <v>20</v>
      </c>
      <c r="J132" s="6">
        <f t="shared" si="6"/>
        <v>100.46</v>
      </c>
    </row>
    <row r="133" spans="1:11" x14ac:dyDescent="0.3">
      <c r="A133" s="7" t="s">
        <v>270</v>
      </c>
      <c r="B133" s="18" t="s">
        <v>317</v>
      </c>
      <c r="C133" s="8">
        <v>30</v>
      </c>
      <c r="D133" s="6">
        <f>C133/D4</f>
        <v>3.9816842524387814</v>
      </c>
      <c r="E133" s="31"/>
      <c r="F133" s="7" t="s">
        <v>270</v>
      </c>
      <c r="G133" s="18" t="s">
        <v>317</v>
      </c>
      <c r="H133" s="6">
        <f t="shared" si="5"/>
        <v>37.672499999999999</v>
      </c>
      <c r="I133" s="49">
        <v>5</v>
      </c>
      <c r="J133" s="6">
        <f t="shared" si="6"/>
        <v>125.575</v>
      </c>
    </row>
    <row r="134" spans="1:11" x14ac:dyDescent="0.3">
      <c r="A134" s="7" t="s">
        <v>271</v>
      </c>
      <c r="B134" s="18" t="s">
        <v>377</v>
      </c>
      <c r="C134" s="8">
        <v>60</v>
      </c>
      <c r="D134" s="6">
        <f>C134/D4</f>
        <v>7.9633685048775629</v>
      </c>
      <c r="E134" s="31"/>
      <c r="F134" s="7" t="s">
        <v>271</v>
      </c>
      <c r="G134" s="18" t="s">
        <v>377</v>
      </c>
      <c r="H134" s="6">
        <f t="shared" si="5"/>
        <v>75.344999999999999</v>
      </c>
      <c r="I134" s="49">
        <v>10</v>
      </c>
      <c r="J134" s="6">
        <f t="shared" si="6"/>
        <v>125.575</v>
      </c>
    </row>
    <row r="135" spans="1:11" x14ac:dyDescent="0.3">
      <c r="A135" s="7" t="s">
        <v>272</v>
      </c>
      <c r="B135" s="18" t="s">
        <v>101</v>
      </c>
      <c r="C135" s="8">
        <v>40</v>
      </c>
      <c r="D135" s="6">
        <f>C135/D4</f>
        <v>5.3089123365850419</v>
      </c>
      <c r="E135" s="31"/>
      <c r="F135" s="7" t="s">
        <v>272</v>
      </c>
      <c r="G135" s="18" t="s">
        <v>101</v>
      </c>
      <c r="H135" s="6">
        <f t="shared" si="5"/>
        <v>37.672499999999999</v>
      </c>
      <c r="I135" s="49">
        <v>5</v>
      </c>
      <c r="J135" s="6">
        <f t="shared" si="6"/>
        <v>94.181250000000006</v>
      </c>
    </row>
    <row r="136" spans="1:11" x14ac:dyDescent="0.3">
      <c r="A136" s="7" t="s">
        <v>273</v>
      </c>
      <c r="B136" s="18" t="s">
        <v>226</v>
      </c>
      <c r="C136" s="8">
        <v>200</v>
      </c>
      <c r="D136" s="6">
        <f>C136/D4</f>
        <v>26.54456168292521</v>
      </c>
      <c r="E136" s="31"/>
      <c r="F136" s="7" t="s">
        <v>273</v>
      </c>
      <c r="G136" s="18" t="s">
        <v>226</v>
      </c>
      <c r="H136" s="6">
        <f t="shared" si="5"/>
        <v>203.4315</v>
      </c>
      <c r="I136" s="49">
        <v>27</v>
      </c>
      <c r="J136" s="6">
        <f t="shared" si="6"/>
        <v>101.71575000000001</v>
      </c>
    </row>
    <row r="137" spans="1:11" x14ac:dyDescent="0.3">
      <c r="A137" s="30" t="s">
        <v>274</v>
      </c>
      <c r="B137" s="30" t="s">
        <v>318</v>
      </c>
      <c r="C137" s="25">
        <v>25</v>
      </c>
      <c r="D137" s="24">
        <f>C137/D4</f>
        <v>3.3180702103656512</v>
      </c>
      <c r="E137" s="32"/>
      <c r="F137" s="30" t="s">
        <v>274</v>
      </c>
      <c r="G137" s="30"/>
      <c r="H137" s="24">
        <f t="shared" si="5"/>
        <v>0</v>
      </c>
      <c r="I137" s="50"/>
      <c r="J137" s="6">
        <f t="shared" si="6"/>
        <v>0</v>
      </c>
    </row>
    <row r="138" spans="1:11" ht="14.7" customHeight="1" x14ac:dyDescent="0.3">
      <c r="A138" s="26" t="s">
        <v>274</v>
      </c>
      <c r="B138" s="27" t="s">
        <v>349</v>
      </c>
      <c r="C138" s="28">
        <v>300</v>
      </c>
      <c r="D138" s="29">
        <f>C138/D4</f>
        <v>39.816842524387816</v>
      </c>
      <c r="E138" s="33"/>
      <c r="F138" s="26" t="s">
        <v>274</v>
      </c>
      <c r="G138" s="27" t="s">
        <v>349</v>
      </c>
      <c r="H138" s="29">
        <f t="shared" si="5"/>
        <v>452.07000000000005</v>
      </c>
      <c r="I138" s="51">
        <v>60</v>
      </c>
      <c r="J138" s="6">
        <f t="shared" si="6"/>
        <v>150.69000000000003</v>
      </c>
    </row>
    <row r="139" spans="1:11" ht="25.5" customHeight="1" x14ac:dyDescent="0.3">
      <c r="A139" s="59" t="s">
        <v>275</v>
      </c>
      <c r="B139" s="60" t="s">
        <v>319</v>
      </c>
      <c r="C139" s="25">
        <v>100</v>
      </c>
      <c r="D139" s="24">
        <f>C139/D4</f>
        <v>13.272280841462605</v>
      </c>
      <c r="E139" s="31"/>
      <c r="F139" s="44"/>
      <c r="G139" s="61"/>
      <c r="H139" s="24"/>
      <c r="I139" s="32"/>
      <c r="J139" s="24"/>
    </row>
    <row r="140" spans="1:11" ht="25.5" customHeight="1" x14ac:dyDescent="0.3">
      <c r="A140" s="7" t="s">
        <v>275</v>
      </c>
      <c r="B140" s="45" t="s">
        <v>386</v>
      </c>
      <c r="C140" s="29"/>
      <c r="D140" s="29"/>
      <c r="E140" s="33"/>
      <c r="F140" s="26" t="s">
        <v>275</v>
      </c>
      <c r="G140" s="45" t="s">
        <v>386</v>
      </c>
      <c r="H140" s="29">
        <f t="shared" ref="H140" si="7">I140*7.5345</f>
        <v>37.672499999999999</v>
      </c>
      <c r="I140" s="51">
        <v>5</v>
      </c>
      <c r="J140" s="7"/>
    </row>
    <row r="141" spans="1:11" x14ac:dyDescent="0.3">
      <c r="A141" s="7" t="s">
        <v>276</v>
      </c>
      <c r="B141" s="15" t="s">
        <v>241</v>
      </c>
      <c r="C141" s="6">
        <v>200</v>
      </c>
      <c r="D141" s="6">
        <f>C141/D4</f>
        <v>26.54456168292521</v>
      </c>
      <c r="E141" s="31"/>
      <c r="F141" s="7" t="s">
        <v>276</v>
      </c>
      <c r="G141" s="15" t="s">
        <v>241</v>
      </c>
      <c r="H141" s="6">
        <f t="shared" si="5"/>
        <v>203.4315</v>
      </c>
      <c r="I141" s="31">
        <v>27</v>
      </c>
      <c r="J141" s="6">
        <f t="shared" si="6"/>
        <v>101.71575000000001</v>
      </c>
    </row>
    <row r="142" spans="1:11" x14ac:dyDescent="0.3">
      <c r="A142" s="7" t="s">
        <v>277</v>
      </c>
      <c r="B142" s="15" t="s">
        <v>243</v>
      </c>
      <c r="C142" s="6">
        <v>60</v>
      </c>
      <c r="D142" s="6">
        <f>C142/D4</f>
        <v>7.9633685048775629</v>
      </c>
      <c r="E142" s="31"/>
      <c r="F142" s="7" t="s">
        <v>277</v>
      </c>
      <c r="G142" s="15" t="s">
        <v>243</v>
      </c>
      <c r="H142" s="6">
        <f t="shared" si="5"/>
        <v>60.276000000000003</v>
      </c>
      <c r="I142" s="31">
        <v>8</v>
      </c>
      <c r="J142" s="6">
        <f t="shared" si="6"/>
        <v>100.46000000000001</v>
      </c>
    </row>
    <row r="143" spans="1:11" x14ac:dyDescent="0.3">
      <c r="A143" s="7" t="s">
        <v>278</v>
      </c>
      <c r="B143" s="15" t="s">
        <v>244</v>
      </c>
      <c r="C143" s="6">
        <v>80</v>
      </c>
      <c r="D143" s="6">
        <f>C143/D4</f>
        <v>10.617824673170084</v>
      </c>
      <c r="E143" s="31"/>
      <c r="F143" s="7" t="s">
        <v>278</v>
      </c>
      <c r="G143" s="15" t="s">
        <v>244</v>
      </c>
      <c r="H143" s="6">
        <f t="shared" si="5"/>
        <v>82.879500000000007</v>
      </c>
      <c r="I143" s="31">
        <v>11</v>
      </c>
      <c r="J143" s="6">
        <f t="shared" si="6"/>
        <v>103.59937500000001</v>
      </c>
      <c r="K143" t="s">
        <v>230</v>
      </c>
    </row>
    <row r="144" spans="1:11" x14ac:dyDescent="0.3">
      <c r="A144" s="7" t="s">
        <v>279</v>
      </c>
      <c r="B144" s="15" t="s">
        <v>245</v>
      </c>
      <c r="C144" s="6">
        <v>80</v>
      </c>
      <c r="D144" s="6">
        <f>C144/D4</f>
        <v>10.617824673170084</v>
      </c>
      <c r="E144" s="31"/>
      <c r="F144" s="7" t="s">
        <v>279</v>
      </c>
      <c r="G144" s="15" t="s">
        <v>245</v>
      </c>
      <c r="H144" s="6">
        <f t="shared" si="5"/>
        <v>82.879500000000007</v>
      </c>
      <c r="I144" s="31">
        <v>11</v>
      </c>
      <c r="J144" s="6">
        <f t="shared" si="6"/>
        <v>103.59937500000001</v>
      </c>
    </row>
    <row r="145" spans="1:11" x14ac:dyDescent="0.3">
      <c r="A145" s="7" t="s">
        <v>280</v>
      </c>
      <c r="B145" s="15" t="s">
        <v>246</v>
      </c>
      <c r="C145" s="6">
        <v>200</v>
      </c>
      <c r="D145" s="6">
        <f>C145/D4</f>
        <v>26.54456168292521</v>
      </c>
      <c r="E145" s="31"/>
      <c r="F145" s="7" t="s">
        <v>280</v>
      </c>
      <c r="G145" s="15" t="s">
        <v>246</v>
      </c>
      <c r="H145" s="6">
        <f t="shared" si="5"/>
        <v>203.4315</v>
      </c>
      <c r="I145" s="31">
        <v>27</v>
      </c>
      <c r="J145" s="6">
        <f t="shared" si="6"/>
        <v>101.71575000000001</v>
      </c>
    </row>
    <row r="146" spans="1:11" x14ac:dyDescent="0.3">
      <c r="A146" s="7" t="s">
        <v>281</v>
      </c>
      <c r="B146" s="15" t="s">
        <v>247</v>
      </c>
      <c r="C146" s="6">
        <v>200</v>
      </c>
      <c r="D146" s="6">
        <f>C146/D4</f>
        <v>26.54456168292521</v>
      </c>
      <c r="E146" s="31"/>
      <c r="F146" s="7" t="s">
        <v>281</v>
      </c>
      <c r="G146" s="15" t="s">
        <v>247</v>
      </c>
      <c r="H146" s="6">
        <f t="shared" si="5"/>
        <v>203.4315</v>
      </c>
      <c r="I146" s="49">
        <v>27</v>
      </c>
      <c r="J146" s="6">
        <f t="shared" si="6"/>
        <v>101.71575000000001</v>
      </c>
    </row>
    <row r="147" spans="1:11" x14ac:dyDescent="0.3">
      <c r="A147" s="7"/>
      <c r="B147" s="15"/>
      <c r="C147" s="7"/>
      <c r="D147" s="7"/>
      <c r="F147" s="7"/>
      <c r="G147" s="15"/>
      <c r="H147" s="7"/>
      <c r="I147" s="52"/>
      <c r="J147" s="7"/>
    </row>
    <row r="148" spans="1:11" x14ac:dyDescent="0.3">
      <c r="A148" s="16" t="s">
        <v>337</v>
      </c>
      <c r="B148" s="20" t="s">
        <v>303</v>
      </c>
      <c r="C148" s="4" t="s">
        <v>341</v>
      </c>
      <c r="D148" s="13" t="s">
        <v>340</v>
      </c>
      <c r="E148" s="16"/>
      <c r="F148" s="16" t="s">
        <v>337</v>
      </c>
      <c r="G148" s="20" t="s">
        <v>303</v>
      </c>
      <c r="H148" s="4" t="s">
        <v>341</v>
      </c>
      <c r="I148" s="48" t="s">
        <v>340</v>
      </c>
      <c r="J148" s="7"/>
    </row>
    <row r="149" spans="1:11" x14ac:dyDescent="0.3">
      <c r="A149" s="7" t="s">
        <v>282</v>
      </c>
      <c r="B149" s="18" t="s">
        <v>231</v>
      </c>
      <c r="C149" s="8">
        <v>900</v>
      </c>
      <c r="D149" s="6">
        <f>C149/D4</f>
        <v>119.45052757316344</v>
      </c>
      <c r="E149" s="31"/>
      <c r="F149" s="7" t="s">
        <v>282</v>
      </c>
      <c r="G149" s="18" t="s">
        <v>231</v>
      </c>
      <c r="H149" s="6">
        <f t="shared" ref="H149:H150" si="8">I149*7.5345</f>
        <v>979.48500000000001</v>
      </c>
      <c r="I149" s="49">
        <v>130</v>
      </c>
      <c r="J149" s="6">
        <f t="shared" ref="J149:J150" si="9">H149*100/C149</f>
        <v>108.83166666666666</v>
      </c>
    </row>
    <row r="150" spans="1:11" x14ac:dyDescent="0.3">
      <c r="A150" s="7" t="s">
        <v>283</v>
      </c>
      <c r="B150" s="18" t="s">
        <v>232</v>
      </c>
      <c r="C150" s="8">
        <v>700</v>
      </c>
      <c r="D150" s="6">
        <f>C150/D4</f>
        <v>92.905965890238235</v>
      </c>
      <c r="E150" s="31"/>
      <c r="F150" s="7" t="s">
        <v>283</v>
      </c>
      <c r="G150" s="18" t="s">
        <v>232</v>
      </c>
      <c r="H150" s="6">
        <f t="shared" si="8"/>
        <v>753.45</v>
      </c>
      <c r="I150" s="49">
        <v>100</v>
      </c>
      <c r="J150" s="6">
        <f t="shared" si="9"/>
        <v>107.63571428571429</v>
      </c>
    </row>
    <row r="151" spans="1:11" ht="28.8" x14ac:dyDescent="0.3">
      <c r="A151" s="7" t="s">
        <v>284</v>
      </c>
      <c r="B151" s="18" t="s">
        <v>233</v>
      </c>
      <c r="C151" s="10" t="s">
        <v>235</v>
      </c>
      <c r="D151" s="7" t="s">
        <v>342</v>
      </c>
      <c r="F151" s="7" t="s">
        <v>284</v>
      </c>
      <c r="G151" s="18" t="s">
        <v>233</v>
      </c>
      <c r="H151" s="10" t="s">
        <v>371</v>
      </c>
      <c r="I151" s="52" t="s">
        <v>364</v>
      </c>
      <c r="J151" s="6">
        <f>979.49*100/900</f>
        <v>108.83222222222223</v>
      </c>
      <c r="K151" s="22"/>
    </row>
    <row r="152" spans="1:11" ht="28.8" x14ac:dyDescent="0.3">
      <c r="A152" s="7" t="s">
        <v>285</v>
      </c>
      <c r="B152" s="18" t="s">
        <v>234</v>
      </c>
      <c r="C152" s="10" t="s">
        <v>227</v>
      </c>
      <c r="D152" s="7" t="s">
        <v>343</v>
      </c>
      <c r="F152" s="7" t="s">
        <v>285</v>
      </c>
      <c r="G152" s="18" t="s">
        <v>234</v>
      </c>
      <c r="H152" s="10" t="s">
        <v>370</v>
      </c>
      <c r="I152" s="52" t="s">
        <v>365</v>
      </c>
      <c r="J152" s="6">
        <f>753.45*100/700</f>
        <v>107.63571428571429</v>
      </c>
      <c r="K152" s="22"/>
    </row>
    <row r="153" spans="1:11" ht="28.8" x14ac:dyDescent="0.3">
      <c r="A153" s="7" t="s">
        <v>286</v>
      </c>
      <c r="B153" s="18" t="s">
        <v>224</v>
      </c>
      <c r="C153" s="8">
        <v>300</v>
      </c>
      <c r="D153" s="6">
        <f>C153/D4</f>
        <v>39.816842524387816</v>
      </c>
      <c r="E153" s="31"/>
      <c r="F153" s="7" t="s">
        <v>286</v>
      </c>
      <c r="G153" s="18" t="s">
        <v>224</v>
      </c>
      <c r="H153" s="6">
        <f t="shared" ref="H153" si="10">I153*7.5345</f>
        <v>331.51800000000003</v>
      </c>
      <c r="I153" s="49">
        <v>44</v>
      </c>
      <c r="J153" s="6">
        <f t="shared" ref="J153" si="11">H153*100/C153</f>
        <v>110.50600000000001</v>
      </c>
    </row>
    <row r="154" spans="1:11" ht="28.8" x14ac:dyDescent="0.3">
      <c r="A154" s="7" t="s">
        <v>287</v>
      </c>
      <c r="B154" s="18" t="s">
        <v>296</v>
      </c>
      <c r="C154" s="10" t="s">
        <v>236</v>
      </c>
      <c r="D154" s="7" t="s">
        <v>344</v>
      </c>
      <c r="F154" s="7" t="s">
        <v>287</v>
      </c>
      <c r="G154" s="18" t="s">
        <v>296</v>
      </c>
      <c r="H154" s="10" t="s">
        <v>367</v>
      </c>
      <c r="I154" s="53" t="s">
        <v>366</v>
      </c>
      <c r="J154" s="6">
        <f>26.37*100/25</f>
        <v>105.48</v>
      </c>
    </row>
    <row r="155" spans="1:11" ht="28.8" x14ac:dyDescent="0.3">
      <c r="A155" s="7" t="s">
        <v>288</v>
      </c>
      <c r="B155" s="18" t="s">
        <v>297</v>
      </c>
      <c r="C155" s="10" t="s">
        <v>237</v>
      </c>
      <c r="D155" s="7" t="s">
        <v>345</v>
      </c>
      <c r="F155" s="7" t="s">
        <v>288</v>
      </c>
      <c r="G155" s="18" t="s">
        <v>297</v>
      </c>
      <c r="H155" s="10" t="s">
        <v>368</v>
      </c>
      <c r="I155" s="53" t="s">
        <v>369</v>
      </c>
      <c r="J155" s="7">
        <f>18.84*100/15</f>
        <v>125.6</v>
      </c>
    </row>
    <row r="156" spans="1:11" ht="72" x14ac:dyDescent="0.3">
      <c r="A156" s="7" t="s">
        <v>289</v>
      </c>
      <c r="B156" s="18" t="s">
        <v>298</v>
      </c>
      <c r="C156" s="23" t="s">
        <v>299</v>
      </c>
      <c r="D156" s="23" t="s">
        <v>351</v>
      </c>
      <c r="E156" s="34"/>
      <c r="F156" s="7" t="s">
        <v>289</v>
      </c>
      <c r="G156" s="18" t="s">
        <v>298</v>
      </c>
      <c r="H156" s="23" t="s">
        <v>373</v>
      </c>
      <c r="I156" s="54" t="s">
        <v>372</v>
      </c>
      <c r="J156" s="7">
        <f>30.17*100/25</f>
        <v>120.68</v>
      </c>
    </row>
    <row r="157" spans="1:11" ht="72" x14ac:dyDescent="0.3">
      <c r="A157" s="7" t="s">
        <v>290</v>
      </c>
      <c r="B157" s="18" t="s">
        <v>300</v>
      </c>
      <c r="C157" s="11" t="s">
        <v>301</v>
      </c>
      <c r="D157" s="11" t="s">
        <v>350</v>
      </c>
      <c r="E157" s="35"/>
      <c r="F157" s="7" t="s">
        <v>290</v>
      </c>
      <c r="G157" s="18" t="s">
        <v>300</v>
      </c>
      <c r="H157" s="11" t="s">
        <v>375</v>
      </c>
      <c r="I157" s="55" t="s">
        <v>374</v>
      </c>
      <c r="J157" s="58">
        <f>22.63*100/15</f>
        <v>150.86666666666667</v>
      </c>
    </row>
    <row r="158" spans="1:11" ht="57.6" x14ac:dyDescent="0.3">
      <c r="A158" s="7" t="s">
        <v>291</v>
      </c>
      <c r="B158" s="18" t="s">
        <v>238</v>
      </c>
      <c r="C158" s="11" t="s">
        <v>248</v>
      </c>
      <c r="D158" s="11" t="s">
        <v>248</v>
      </c>
      <c r="E158" s="35"/>
      <c r="F158" s="7" t="s">
        <v>291</v>
      </c>
      <c r="G158" s="18" t="s">
        <v>238</v>
      </c>
      <c r="H158" s="11" t="s">
        <v>248</v>
      </c>
      <c r="I158" s="55" t="s">
        <v>248</v>
      </c>
      <c r="J158" s="7"/>
    </row>
    <row r="159" spans="1:11" x14ac:dyDescent="0.3">
      <c r="A159" s="7" t="s">
        <v>292</v>
      </c>
      <c r="B159" s="18" t="s">
        <v>225</v>
      </c>
      <c r="C159" s="8">
        <v>5500</v>
      </c>
      <c r="D159" s="6">
        <f>C159/D4</f>
        <v>729.97544628044329</v>
      </c>
      <c r="E159" s="31"/>
      <c r="F159" s="7" t="s">
        <v>292</v>
      </c>
      <c r="G159" s="18" t="s">
        <v>225</v>
      </c>
      <c r="H159" s="6">
        <f t="shared" ref="H159:H184" si="12">I159*7.5345</f>
        <v>7534.5</v>
      </c>
      <c r="I159" s="49">
        <v>1000</v>
      </c>
      <c r="J159" s="6">
        <f t="shared" ref="J159:J184" si="13">H159*100/C159</f>
        <v>136.9909090909091</v>
      </c>
    </row>
    <row r="160" spans="1:11" ht="28.8" x14ac:dyDescent="0.3">
      <c r="A160" s="36" t="s">
        <v>293</v>
      </c>
      <c r="B160" s="37" t="s">
        <v>357</v>
      </c>
      <c r="C160" s="38">
        <v>200</v>
      </c>
      <c r="D160" s="39">
        <f>C160/D4</f>
        <v>26.54456168292521</v>
      </c>
      <c r="E160" s="40"/>
      <c r="F160" s="36" t="s">
        <v>293</v>
      </c>
      <c r="G160" s="37" t="s">
        <v>357</v>
      </c>
      <c r="H160" s="6">
        <f t="shared" si="12"/>
        <v>226.03500000000003</v>
      </c>
      <c r="I160" s="56">
        <v>30</v>
      </c>
      <c r="J160" s="6">
        <f t="shared" si="13"/>
        <v>113.01750000000001</v>
      </c>
    </row>
    <row r="161" spans="1:10" x14ac:dyDescent="0.3">
      <c r="A161" s="7" t="s">
        <v>294</v>
      </c>
      <c r="B161" s="18" t="s">
        <v>239</v>
      </c>
      <c r="C161" s="8">
        <v>700</v>
      </c>
      <c r="D161" s="6">
        <f>C161/D4</f>
        <v>92.905965890238235</v>
      </c>
      <c r="E161" s="31"/>
      <c r="F161" s="7" t="s">
        <v>294</v>
      </c>
      <c r="G161" s="18" t="s">
        <v>239</v>
      </c>
      <c r="H161" s="6">
        <f t="shared" si="12"/>
        <v>828.79500000000007</v>
      </c>
      <c r="I161" s="49">
        <v>110</v>
      </c>
      <c r="J161" s="6">
        <f t="shared" si="13"/>
        <v>118.39928571428571</v>
      </c>
    </row>
    <row r="162" spans="1:10" x14ac:dyDescent="0.3">
      <c r="A162" s="7" t="s">
        <v>295</v>
      </c>
      <c r="B162" s="18" t="s">
        <v>255</v>
      </c>
      <c r="C162" s="8">
        <v>900</v>
      </c>
      <c r="D162" s="6">
        <f>C162/D4</f>
        <v>119.45052757316344</v>
      </c>
      <c r="E162" s="31"/>
      <c r="F162" s="7" t="s">
        <v>295</v>
      </c>
      <c r="G162" s="18" t="s">
        <v>255</v>
      </c>
      <c r="H162" s="6">
        <f t="shared" si="12"/>
        <v>979.48500000000001</v>
      </c>
      <c r="I162" s="49">
        <v>130</v>
      </c>
      <c r="J162" s="6">
        <f t="shared" si="13"/>
        <v>108.83166666666666</v>
      </c>
    </row>
    <row r="163" spans="1:10" x14ac:dyDescent="0.3">
      <c r="A163" s="7" t="s">
        <v>302</v>
      </c>
      <c r="B163" s="18" t="s">
        <v>256</v>
      </c>
      <c r="C163" s="8">
        <v>1100</v>
      </c>
      <c r="D163" s="6">
        <f>C163/D4</f>
        <v>145.99508925608865</v>
      </c>
      <c r="E163" s="31"/>
      <c r="F163" s="7" t="s">
        <v>302</v>
      </c>
      <c r="G163" s="18" t="s">
        <v>256</v>
      </c>
      <c r="H163" s="6">
        <f t="shared" si="12"/>
        <v>1205.52</v>
      </c>
      <c r="I163" s="49">
        <v>160</v>
      </c>
      <c r="J163" s="6">
        <f t="shared" si="13"/>
        <v>109.59272727272727</v>
      </c>
    </row>
    <row r="164" spans="1:10" x14ac:dyDescent="0.3">
      <c r="A164" s="7" t="s">
        <v>320</v>
      </c>
      <c r="B164" s="18" t="s">
        <v>257</v>
      </c>
      <c r="C164" s="8">
        <v>500</v>
      </c>
      <c r="D164" s="6">
        <f>C164/D4</f>
        <v>66.361404207313029</v>
      </c>
      <c r="E164" s="31"/>
      <c r="F164" s="7" t="s">
        <v>320</v>
      </c>
      <c r="G164" s="18" t="s">
        <v>257</v>
      </c>
      <c r="H164" s="6">
        <f t="shared" si="12"/>
        <v>565.08749999999998</v>
      </c>
      <c r="I164" s="49">
        <v>75</v>
      </c>
      <c r="J164" s="6">
        <f t="shared" si="13"/>
        <v>113.0175</v>
      </c>
    </row>
    <row r="165" spans="1:10" x14ac:dyDescent="0.3">
      <c r="A165" s="7" t="s">
        <v>321</v>
      </c>
      <c r="B165" s="18" t="s">
        <v>258</v>
      </c>
      <c r="C165" s="8">
        <v>700</v>
      </c>
      <c r="D165" s="6">
        <f>C165/D4</f>
        <v>92.905965890238235</v>
      </c>
      <c r="E165" s="31"/>
      <c r="F165" s="7" t="s">
        <v>321</v>
      </c>
      <c r="G165" s="18" t="s">
        <v>258</v>
      </c>
      <c r="H165" s="6">
        <f t="shared" si="12"/>
        <v>753.45</v>
      </c>
      <c r="I165" s="49">
        <v>100</v>
      </c>
      <c r="J165" s="6">
        <f t="shared" si="13"/>
        <v>107.63571428571429</v>
      </c>
    </row>
    <row r="166" spans="1:10" x14ac:dyDescent="0.3">
      <c r="A166" s="7" t="s">
        <v>322</v>
      </c>
      <c r="B166" s="18" t="s">
        <v>259</v>
      </c>
      <c r="C166" s="8">
        <v>900</v>
      </c>
      <c r="D166" s="6">
        <f>C166/D4</f>
        <v>119.45052757316344</v>
      </c>
      <c r="E166" s="31"/>
      <c r="F166" s="7" t="s">
        <v>322</v>
      </c>
      <c r="G166" s="18" t="s">
        <v>259</v>
      </c>
      <c r="H166" s="6">
        <f t="shared" si="12"/>
        <v>941.8125</v>
      </c>
      <c r="I166" s="49">
        <v>125</v>
      </c>
      <c r="J166" s="6">
        <f t="shared" si="13"/>
        <v>104.64583333333333</v>
      </c>
    </row>
    <row r="167" spans="1:10" x14ac:dyDescent="0.3">
      <c r="A167" s="12"/>
      <c r="B167" s="20"/>
      <c r="C167" s="12"/>
      <c r="D167" s="7"/>
      <c r="F167" s="12"/>
      <c r="G167" s="20"/>
      <c r="H167" s="6">
        <f t="shared" si="12"/>
        <v>0</v>
      </c>
      <c r="I167" s="52"/>
      <c r="J167" s="6"/>
    </row>
    <row r="168" spans="1:10" x14ac:dyDescent="0.3">
      <c r="A168" s="17" t="s">
        <v>337</v>
      </c>
      <c r="B168" s="19" t="s">
        <v>229</v>
      </c>
      <c r="C168" s="4" t="s">
        <v>305</v>
      </c>
      <c r="D168" s="21"/>
      <c r="E168" s="1"/>
      <c r="F168" s="17" t="s">
        <v>337</v>
      </c>
      <c r="G168" s="19" t="s">
        <v>229</v>
      </c>
      <c r="H168" s="6">
        <f t="shared" si="12"/>
        <v>0</v>
      </c>
      <c r="I168" s="57"/>
      <c r="J168" s="6"/>
    </row>
    <row r="169" spans="1:10" ht="28.8" x14ac:dyDescent="0.3">
      <c r="A169" s="7" t="s">
        <v>323</v>
      </c>
      <c r="B169" s="18" t="s">
        <v>216</v>
      </c>
      <c r="C169" s="8">
        <v>1500</v>
      </c>
      <c r="D169" s="6">
        <f>C169/D4</f>
        <v>199.08421262193906</v>
      </c>
      <c r="E169" s="31"/>
      <c r="F169" s="7" t="s">
        <v>323</v>
      </c>
      <c r="G169" s="18" t="s">
        <v>216</v>
      </c>
      <c r="H169" s="6">
        <f t="shared" si="12"/>
        <v>1808.2800000000002</v>
      </c>
      <c r="I169" s="49">
        <v>240</v>
      </c>
      <c r="J169" s="6">
        <f t="shared" si="13"/>
        <v>120.55200000000002</v>
      </c>
    </row>
    <row r="170" spans="1:10" ht="28.8" x14ac:dyDescent="0.3">
      <c r="A170" s="14" t="s">
        <v>324</v>
      </c>
      <c r="B170" s="18" t="s">
        <v>253</v>
      </c>
      <c r="C170" s="8">
        <v>1300</v>
      </c>
      <c r="D170" s="6">
        <f>C170/D4</f>
        <v>172.53965093901385</v>
      </c>
      <c r="E170" s="31"/>
      <c r="F170" s="14" t="s">
        <v>324</v>
      </c>
      <c r="G170" s="18" t="s">
        <v>253</v>
      </c>
      <c r="H170" s="6">
        <f t="shared" si="12"/>
        <v>1506.9</v>
      </c>
      <c r="I170" s="49">
        <v>200</v>
      </c>
      <c r="J170" s="6">
        <f t="shared" si="13"/>
        <v>115.91538461538461</v>
      </c>
    </row>
    <row r="171" spans="1:10" ht="28.8" x14ac:dyDescent="0.3">
      <c r="A171" s="7" t="s">
        <v>325</v>
      </c>
      <c r="B171" s="18" t="s">
        <v>217</v>
      </c>
      <c r="C171" s="8">
        <v>800</v>
      </c>
      <c r="D171" s="6">
        <f>C171/D4</f>
        <v>106.17824673170084</v>
      </c>
      <c r="E171" s="31"/>
      <c r="F171" s="7" t="s">
        <v>325</v>
      </c>
      <c r="G171" s="18" t="s">
        <v>217</v>
      </c>
      <c r="H171" s="6">
        <f t="shared" si="12"/>
        <v>1054.8300000000002</v>
      </c>
      <c r="I171" s="49">
        <v>140</v>
      </c>
      <c r="J171" s="6">
        <f t="shared" si="13"/>
        <v>131.85375000000002</v>
      </c>
    </row>
    <row r="172" spans="1:10" ht="28.8" x14ac:dyDescent="0.3">
      <c r="A172" s="7" t="s">
        <v>326</v>
      </c>
      <c r="B172" s="18" t="s">
        <v>218</v>
      </c>
      <c r="C172" s="8">
        <v>1000</v>
      </c>
      <c r="D172" s="6">
        <f>C172/D4</f>
        <v>132.72280841462606</v>
      </c>
      <c r="E172" s="31"/>
      <c r="F172" s="7" t="s">
        <v>326</v>
      </c>
      <c r="G172" s="18" t="s">
        <v>218</v>
      </c>
      <c r="H172" s="6">
        <f t="shared" si="12"/>
        <v>1205.52</v>
      </c>
      <c r="I172" s="49">
        <v>160</v>
      </c>
      <c r="J172" s="6">
        <f t="shared" si="13"/>
        <v>120.55200000000001</v>
      </c>
    </row>
    <row r="173" spans="1:10" ht="43.2" x14ac:dyDescent="0.3">
      <c r="A173" s="14" t="s">
        <v>327</v>
      </c>
      <c r="B173" s="18" t="s">
        <v>219</v>
      </c>
      <c r="C173" s="8">
        <v>800</v>
      </c>
      <c r="D173" s="6">
        <f>C173/D4</f>
        <v>106.17824673170084</v>
      </c>
      <c r="E173" s="31"/>
      <c r="F173" s="14" t="s">
        <v>327</v>
      </c>
      <c r="G173" s="18" t="s">
        <v>219</v>
      </c>
      <c r="H173" s="6">
        <f t="shared" si="12"/>
        <v>1017.1575</v>
      </c>
      <c r="I173" s="49">
        <v>135</v>
      </c>
      <c r="J173" s="6">
        <f t="shared" si="13"/>
        <v>127.1446875</v>
      </c>
    </row>
    <row r="174" spans="1:10" ht="28.8" x14ac:dyDescent="0.3">
      <c r="A174" s="14" t="s">
        <v>328</v>
      </c>
      <c r="B174" s="18" t="s">
        <v>254</v>
      </c>
      <c r="C174" s="8">
        <v>500</v>
      </c>
      <c r="D174" s="6">
        <f>C174/D4</f>
        <v>66.361404207313029</v>
      </c>
      <c r="E174" s="31"/>
      <c r="F174" s="14" t="s">
        <v>328</v>
      </c>
      <c r="G174" s="18" t="s">
        <v>254</v>
      </c>
      <c r="H174" s="6">
        <f t="shared" si="12"/>
        <v>753.45</v>
      </c>
      <c r="I174" s="49">
        <v>100</v>
      </c>
      <c r="J174" s="6">
        <f t="shared" si="13"/>
        <v>150.69</v>
      </c>
    </row>
    <row r="175" spans="1:10" ht="28.8" x14ac:dyDescent="0.3">
      <c r="A175" s="7" t="s">
        <v>329</v>
      </c>
      <c r="B175" s="18" t="s">
        <v>214</v>
      </c>
      <c r="C175" s="8">
        <v>800</v>
      </c>
      <c r="D175" s="6">
        <f>C175/D4</f>
        <v>106.17824673170084</v>
      </c>
      <c r="E175" s="31"/>
      <c r="F175" s="7" t="s">
        <v>329</v>
      </c>
      <c r="G175" s="18" t="s">
        <v>214</v>
      </c>
      <c r="H175" s="6">
        <f t="shared" si="12"/>
        <v>1054.8300000000002</v>
      </c>
      <c r="I175" s="49">
        <v>140</v>
      </c>
      <c r="J175" s="6">
        <f t="shared" si="13"/>
        <v>131.85375000000002</v>
      </c>
    </row>
    <row r="176" spans="1:10" ht="28.8" x14ac:dyDescent="0.3">
      <c r="A176" s="7" t="s">
        <v>330</v>
      </c>
      <c r="B176" s="18" t="s">
        <v>215</v>
      </c>
      <c r="C176" s="8">
        <v>400</v>
      </c>
      <c r="D176" s="6">
        <f>C176/D4</f>
        <v>53.089123365850419</v>
      </c>
      <c r="E176" s="31"/>
      <c r="F176" s="7" t="s">
        <v>330</v>
      </c>
      <c r="G176" s="18" t="s">
        <v>215</v>
      </c>
      <c r="H176" s="6">
        <f t="shared" si="12"/>
        <v>527.41500000000008</v>
      </c>
      <c r="I176" s="49">
        <v>70</v>
      </c>
      <c r="J176" s="6">
        <f t="shared" si="13"/>
        <v>131.85375000000002</v>
      </c>
    </row>
    <row r="177" spans="1:10" x14ac:dyDescent="0.3">
      <c r="A177" s="7" t="s">
        <v>331</v>
      </c>
      <c r="B177" s="18" t="s">
        <v>220</v>
      </c>
      <c r="C177" s="8">
        <v>400</v>
      </c>
      <c r="D177" s="6">
        <f>C177/D4</f>
        <v>53.089123365850419</v>
      </c>
      <c r="E177" s="31"/>
      <c r="F177" s="7" t="s">
        <v>331</v>
      </c>
      <c r="G177" s="18" t="s">
        <v>220</v>
      </c>
      <c r="H177" s="6">
        <f t="shared" si="12"/>
        <v>414.39750000000004</v>
      </c>
      <c r="I177" s="49">
        <v>55</v>
      </c>
      <c r="J177" s="6">
        <f t="shared" si="13"/>
        <v>103.59937499999999</v>
      </c>
    </row>
    <row r="178" spans="1:10" ht="28.8" x14ac:dyDescent="0.3">
      <c r="A178" s="7" t="s">
        <v>332</v>
      </c>
      <c r="B178" s="18" t="s">
        <v>221</v>
      </c>
      <c r="C178" s="8">
        <v>800</v>
      </c>
      <c r="D178" s="6">
        <f>C178/D4</f>
        <v>106.17824673170084</v>
      </c>
      <c r="E178" s="31"/>
      <c r="F178" s="7" t="s">
        <v>332</v>
      </c>
      <c r="G178" s="18" t="s">
        <v>221</v>
      </c>
      <c r="H178" s="6">
        <f t="shared" si="12"/>
        <v>828.79500000000007</v>
      </c>
      <c r="I178" s="49">
        <v>110</v>
      </c>
      <c r="J178" s="6">
        <f t="shared" si="13"/>
        <v>103.59937499999999</v>
      </c>
    </row>
    <row r="179" spans="1:10" ht="28.8" x14ac:dyDescent="0.3">
      <c r="A179" s="7" t="s">
        <v>333</v>
      </c>
      <c r="B179" s="18" t="s">
        <v>222</v>
      </c>
      <c r="C179" s="8">
        <v>500</v>
      </c>
      <c r="D179" s="6">
        <f>C179/D4</f>
        <v>66.361404207313029</v>
      </c>
      <c r="E179" s="31"/>
      <c r="F179" s="7" t="s">
        <v>333</v>
      </c>
      <c r="G179" s="18" t="s">
        <v>222</v>
      </c>
      <c r="H179" s="6">
        <f t="shared" si="12"/>
        <v>527.41500000000008</v>
      </c>
      <c r="I179" s="49">
        <v>70</v>
      </c>
      <c r="J179" s="6">
        <f t="shared" si="13"/>
        <v>105.48300000000002</v>
      </c>
    </row>
    <row r="180" spans="1:10" x14ac:dyDescent="0.3">
      <c r="A180" s="7" t="s">
        <v>334</v>
      </c>
      <c r="B180" s="18" t="s">
        <v>223</v>
      </c>
      <c r="C180" s="8">
        <v>400</v>
      </c>
      <c r="D180" s="6">
        <f>C180/D4</f>
        <v>53.089123365850419</v>
      </c>
      <c r="E180" s="31"/>
      <c r="F180" s="7" t="s">
        <v>334</v>
      </c>
      <c r="G180" s="18" t="s">
        <v>223</v>
      </c>
      <c r="H180" s="6">
        <f t="shared" si="12"/>
        <v>414.39750000000004</v>
      </c>
      <c r="I180" s="49">
        <v>55</v>
      </c>
      <c r="J180" s="6">
        <f t="shared" si="13"/>
        <v>103.59937499999999</v>
      </c>
    </row>
    <row r="181" spans="1:10" ht="28.8" x14ac:dyDescent="0.3">
      <c r="A181" s="7" t="s">
        <v>335</v>
      </c>
      <c r="B181" s="18" t="s">
        <v>212</v>
      </c>
      <c r="C181" s="8">
        <v>800</v>
      </c>
      <c r="D181" s="6">
        <f>C181/D4</f>
        <v>106.17824673170084</v>
      </c>
      <c r="E181" s="31"/>
      <c r="F181" s="7" t="s">
        <v>335</v>
      </c>
      <c r="G181" s="18" t="s">
        <v>212</v>
      </c>
      <c r="H181" s="6">
        <f t="shared" si="12"/>
        <v>828.79500000000007</v>
      </c>
      <c r="I181" s="49">
        <v>110</v>
      </c>
      <c r="J181" s="6">
        <f t="shared" si="13"/>
        <v>103.59937499999999</v>
      </c>
    </row>
    <row r="182" spans="1:10" ht="28.8" x14ac:dyDescent="0.3">
      <c r="A182" s="7" t="s">
        <v>336</v>
      </c>
      <c r="B182" s="18" t="s">
        <v>213</v>
      </c>
      <c r="C182" s="8">
        <v>800</v>
      </c>
      <c r="D182" s="6">
        <f>C182/D4</f>
        <v>106.17824673170084</v>
      </c>
      <c r="E182" s="31"/>
      <c r="F182" s="7" t="s">
        <v>336</v>
      </c>
      <c r="G182" s="18" t="s">
        <v>213</v>
      </c>
      <c r="H182" s="6">
        <f t="shared" si="12"/>
        <v>828.79500000000007</v>
      </c>
      <c r="I182" s="49">
        <v>110</v>
      </c>
      <c r="J182" s="6">
        <f t="shared" si="13"/>
        <v>103.59937499999999</v>
      </c>
    </row>
    <row r="183" spans="1:10" x14ac:dyDescent="0.3">
      <c r="A183" s="7" t="s">
        <v>346</v>
      </c>
      <c r="B183" s="18" t="s">
        <v>338</v>
      </c>
      <c r="C183" s="8">
        <v>50</v>
      </c>
      <c r="D183" s="6">
        <f>C183/D4</f>
        <v>6.6361404207313024</v>
      </c>
      <c r="E183" s="31"/>
      <c r="F183" s="7" t="s">
        <v>346</v>
      </c>
      <c r="G183" s="18" t="s">
        <v>338</v>
      </c>
      <c r="H183" s="6">
        <f t="shared" si="12"/>
        <v>45.207000000000001</v>
      </c>
      <c r="I183" s="49">
        <v>6</v>
      </c>
      <c r="J183" s="6">
        <f t="shared" si="13"/>
        <v>90.414000000000001</v>
      </c>
    </row>
    <row r="184" spans="1:10" x14ac:dyDescent="0.3">
      <c r="A184" s="7" t="s">
        <v>348</v>
      </c>
      <c r="B184" s="18"/>
      <c r="C184" s="8">
        <v>0</v>
      </c>
      <c r="D184" s="6">
        <f>C184/D4</f>
        <v>0</v>
      </c>
      <c r="E184" s="31"/>
      <c r="F184" s="7" t="s">
        <v>348</v>
      </c>
      <c r="G184" s="18"/>
      <c r="H184" s="6">
        <f t="shared" si="12"/>
        <v>0</v>
      </c>
      <c r="I184" s="49"/>
      <c r="J184" s="6" t="e">
        <f t="shared" si="13"/>
        <v>#DIV/0!</v>
      </c>
    </row>
    <row r="185" spans="1:10" x14ac:dyDescent="0.3">
      <c r="D185" s="1"/>
      <c r="E185" s="1"/>
      <c r="F185" s="1"/>
      <c r="G185" s="1"/>
      <c r="H185" s="1"/>
      <c r="I185" s="1"/>
      <c r="J185" s="1"/>
    </row>
    <row r="186" spans="1:10" x14ac:dyDescent="0.3">
      <c r="A186" t="s">
        <v>339</v>
      </c>
      <c r="B186" t="s">
        <v>352</v>
      </c>
      <c r="D186" s="41">
        <v>7.5345000000000004</v>
      </c>
      <c r="E186" s="1"/>
      <c r="F186" s="1"/>
      <c r="G186" s="1"/>
      <c r="H186" s="1"/>
      <c r="I186" s="1"/>
      <c r="J186" s="1"/>
    </row>
    <row r="187" spans="1:10" x14ac:dyDescent="0.3">
      <c r="A187" s="2"/>
      <c r="B187" s="2"/>
      <c r="C187" s="2"/>
    </row>
    <row r="188" spans="1:10" x14ac:dyDescent="0.3">
      <c r="A188" s="2"/>
      <c r="B188" s="42" t="s">
        <v>356</v>
      </c>
      <c r="C188" s="2"/>
    </row>
    <row r="189" spans="1:10" x14ac:dyDescent="0.3">
      <c r="A189" s="2"/>
      <c r="B189" s="43" t="s">
        <v>355</v>
      </c>
      <c r="C189" s="2"/>
    </row>
    <row r="190" spans="1:10" x14ac:dyDescent="0.3">
      <c r="A190" s="2"/>
      <c r="B190" s="2"/>
      <c r="C190" s="2"/>
    </row>
    <row r="191" spans="1:10" x14ac:dyDescent="0.3">
      <c r="A191" s="2"/>
      <c r="B191" s="2"/>
      <c r="C191" s="3"/>
    </row>
    <row r="192" spans="1:10" x14ac:dyDescent="0.3">
      <c r="A192" s="2"/>
      <c r="B192" s="2"/>
      <c r="C192" s="2"/>
    </row>
    <row r="193" spans="1:3" x14ac:dyDescent="0.3">
      <c r="A193" s="2"/>
      <c r="B193" s="2"/>
      <c r="C193" s="2"/>
    </row>
    <row r="194" spans="1:3" x14ac:dyDescent="0.3">
      <c r="A194" s="2"/>
      <c r="B194" s="2"/>
      <c r="C194" s="2"/>
    </row>
    <row r="195" spans="1:3" x14ac:dyDescent="0.3">
      <c r="A195" s="2"/>
      <c r="B195" s="2"/>
      <c r="C195" s="2"/>
    </row>
    <row r="196" spans="1:3" x14ac:dyDescent="0.3">
      <c r="A196" s="2"/>
      <c r="B196" s="2"/>
      <c r="C196" s="2"/>
    </row>
    <row r="197" spans="1:3" x14ac:dyDescent="0.3">
      <c r="A197" s="2"/>
      <c r="B197" s="2"/>
      <c r="C197" s="2"/>
    </row>
    <row r="198" spans="1:3" x14ac:dyDescent="0.3">
      <c r="A198" s="2"/>
      <c r="B198" s="2"/>
      <c r="C198" s="2"/>
    </row>
    <row r="199" spans="1:3" x14ac:dyDescent="0.3">
      <c r="A199" s="2"/>
      <c r="B199" s="2"/>
      <c r="C199" s="2"/>
    </row>
    <row r="200" spans="1:3" x14ac:dyDescent="0.3">
      <c r="A200" s="2"/>
      <c r="B200" s="2"/>
      <c r="C200" s="2"/>
    </row>
    <row r="201" spans="1:3" x14ac:dyDescent="0.3">
      <c r="A201" s="2"/>
      <c r="B201" s="2"/>
      <c r="C201" s="2"/>
    </row>
    <row r="202" spans="1:3" x14ac:dyDescent="0.3">
      <c r="A202" s="2"/>
      <c r="B202" s="2"/>
      <c r="C202" s="2"/>
    </row>
    <row r="203" spans="1:3" x14ac:dyDescent="0.3">
      <c r="A203" s="2"/>
      <c r="B203" s="2"/>
      <c r="C203" s="2"/>
    </row>
  </sheetData>
  <pageMargins left="0.70866141732283472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Novi cjenik 11-2023</vt:lpstr>
      <vt:lpstr>Kalkul cjenik 05-2023 </vt:lpstr>
      <vt:lpstr>Uspored staro-novo 09-2022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Voditelj</dc:creator>
  <cp:lastModifiedBy>Trnjina Marković</cp:lastModifiedBy>
  <cp:lastPrinted>2023-11-02T13:34:24Z</cp:lastPrinted>
  <dcterms:created xsi:type="dcterms:W3CDTF">2015-05-14T15:03:15Z</dcterms:created>
  <dcterms:modified xsi:type="dcterms:W3CDTF">2023-12-12T11:08:35Z</dcterms:modified>
</cp:coreProperties>
</file>